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axelk\Documents\Invest\02_Online Business\DIY Investor\Daten und Grafiken\"/>
    </mc:Choice>
  </mc:AlternateContent>
  <bookViews>
    <workbookView xWindow="0" yWindow="80" windowWidth="15200" windowHeight="7070" tabRatio="874"/>
  </bookViews>
  <sheets>
    <sheet name="Sheet1" sheetId="43" r:id="rId1"/>
    <sheet name="DIY Einnahmen-Ausgaben" sheetId="42" r:id="rId2"/>
    <sheet name="DIY Vermögen" sheetId="40" r:id="rId3"/>
    <sheet name="DIY Immobilien" sheetId="41" r:id="rId4"/>
  </sheets>
  <calcPr calcId="152511"/>
</workbook>
</file>

<file path=xl/calcChain.xml><?xml version="1.0" encoding="utf-8"?>
<calcChain xmlns="http://schemas.openxmlformats.org/spreadsheetml/2006/main">
  <c r="E10" i="42" l="1"/>
  <c r="E19" i="42"/>
  <c r="E26" i="42"/>
  <c r="E37" i="40"/>
  <c r="E63" i="42"/>
  <c r="E51" i="42"/>
  <c r="E34" i="42"/>
  <c r="E87" i="42"/>
  <c r="R7" i="41"/>
  <c r="N22" i="41"/>
  <c r="M22" i="41"/>
  <c r="L22" i="41"/>
  <c r="K22" i="41"/>
  <c r="J22" i="41"/>
  <c r="Q22" i="41"/>
  <c r="U7" i="41"/>
  <c r="Q7" i="41"/>
  <c r="P7" i="41"/>
  <c r="P22" i="41" s="1"/>
  <c r="O7" i="41"/>
  <c r="O22" i="41" s="1"/>
  <c r="E33" i="40"/>
  <c r="E25" i="40"/>
  <c r="E46" i="40"/>
  <c r="E41" i="40"/>
  <c r="E51" i="40"/>
  <c r="E12" i="40"/>
  <c r="E15" i="40"/>
  <c r="E75" i="42" l="1"/>
  <c r="E13" i="42" s="1"/>
  <c r="R22" i="41"/>
  <c r="U22" i="41"/>
  <c r="S22" i="41"/>
  <c r="E19" i="40"/>
  <c r="E11" i="40"/>
  <c r="E9" i="40" s="1"/>
  <c r="E13" i="40" s="1"/>
  <c r="E11" i="42" l="1"/>
  <c r="E9" i="42" s="1"/>
  <c r="E16" i="40"/>
</calcChain>
</file>

<file path=xl/sharedStrings.xml><?xml version="1.0" encoding="utf-8"?>
<sst xmlns="http://schemas.openxmlformats.org/spreadsheetml/2006/main" count="189" uniqueCount="138">
  <si>
    <t xml:space="preserve"> -</t>
  </si>
  <si>
    <t>Kaufpreis</t>
  </si>
  <si>
    <t>Zinsbindung bis</t>
  </si>
  <si>
    <t>Datum:</t>
  </si>
  <si>
    <t>Mieteinnahmen (inkl. Nebenkosten)</t>
  </si>
  <si>
    <t>Gehalt (netto)</t>
  </si>
  <si>
    <t>Gesamteinnahmen</t>
  </si>
  <si>
    <t>Gesamtausgaben</t>
  </si>
  <si>
    <t>Überschuss</t>
  </si>
  <si>
    <t>Ausgaben</t>
  </si>
  <si>
    <t>Miete (kalt)</t>
  </si>
  <si>
    <t>Nebenkosten</t>
  </si>
  <si>
    <t>Strom</t>
  </si>
  <si>
    <t>Lebenshaltung</t>
  </si>
  <si>
    <t>Privatausgaben</t>
  </si>
  <si>
    <t>Vertragssparen</t>
  </si>
  <si>
    <t>Baufinanzierungen</t>
  </si>
  <si>
    <t>Hausgelder</t>
  </si>
  <si>
    <t>Grundsteuer</t>
  </si>
  <si>
    <t>Haftpflicht</t>
  </si>
  <si>
    <t>Versicherungen</t>
  </si>
  <si>
    <t>EK</t>
  </si>
  <si>
    <t>-</t>
  </si>
  <si>
    <t>Nr</t>
  </si>
  <si>
    <t>EUR</t>
  </si>
  <si>
    <t>Zinssatz nom.</t>
  </si>
  <si>
    <t>Reinvermögen</t>
  </si>
  <si>
    <t>Summe Vermögen</t>
  </si>
  <si>
    <t>Summe Verbindlichkeiten</t>
  </si>
  <si>
    <t>A</t>
  </si>
  <si>
    <t>Vermögen</t>
  </si>
  <si>
    <t>Kraftfahrzeuge</t>
  </si>
  <si>
    <t>Forderungen</t>
  </si>
  <si>
    <t>Bankguthaben</t>
  </si>
  <si>
    <t>Wertpapiere</t>
  </si>
  <si>
    <t>Bausparguthaben</t>
  </si>
  <si>
    <t>Rückkaufwerte Lebensvers.</t>
  </si>
  <si>
    <t>Weitere Vermögen</t>
  </si>
  <si>
    <t>Genossenschaftsanteile</t>
  </si>
  <si>
    <t>Mietkaution</t>
  </si>
  <si>
    <t>B</t>
  </si>
  <si>
    <t>Verbindlichkeiten</t>
  </si>
  <si>
    <t>Kontokorrentkredite</t>
  </si>
  <si>
    <t>Steuerverbindlichkeiten</t>
  </si>
  <si>
    <t>Kredite Wertpapierkäufe</t>
  </si>
  <si>
    <t>Bauspardarlehen</t>
  </si>
  <si>
    <t>Policen Darlehen Lebensvers.</t>
  </si>
  <si>
    <t>Sonstige Kredite und Darlehen</t>
  </si>
  <si>
    <t>Bürgschaften</t>
  </si>
  <si>
    <t>Objekt</t>
  </si>
  <si>
    <t>Baujahr</t>
  </si>
  <si>
    <t>Objektart</t>
  </si>
  <si>
    <t>Nutzungsart</t>
  </si>
  <si>
    <t>Grundstück</t>
  </si>
  <si>
    <t>Wohn-/Nutzfläche</t>
  </si>
  <si>
    <t>Belastung nom.</t>
  </si>
  <si>
    <t>Belastung eff.</t>
  </si>
  <si>
    <t>Annuität</t>
  </si>
  <si>
    <t>Einnahmen</t>
  </si>
  <si>
    <t>EK-Quote</t>
  </si>
  <si>
    <t>Straße</t>
  </si>
  <si>
    <t>Nr.</t>
  </si>
  <si>
    <t>PLZ</t>
  </si>
  <si>
    <t>Ort</t>
  </si>
  <si>
    <t>Jahr</t>
  </si>
  <si>
    <t>EFH/ZFH/MFH/ETW/gew.</t>
  </si>
  <si>
    <t>E/V</t>
  </si>
  <si>
    <t>m²</t>
  </si>
  <si>
    <t>Prozent</t>
  </si>
  <si>
    <t>Düsseldorf</t>
  </si>
  <si>
    <t>ETW</t>
  </si>
  <si>
    <t>V</t>
  </si>
  <si>
    <t>Nettokalt-miete</t>
  </si>
  <si>
    <t>Netto Immobilienvermögen</t>
  </si>
  <si>
    <t>Anteil Immobilien am Gesamtvermögen</t>
  </si>
  <si>
    <t>Überschuss aus Mietwohnungen</t>
  </si>
  <si>
    <t>Andere Kosten Mietwohnungen</t>
  </si>
  <si>
    <t>Instandhaltung</t>
  </si>
  <si>
    <t>Rechtsschutz</t>
  </si>
  <si>
    <t>Haus und Grund</t>
  </si>
  <si>
    <t>Telefon und Internet</t>
  </si>
  <si>
    <t>Krankenversicherung</t>
  </si>
  <si>
    <t>Kinderbetreuung</t>
  </si>
  <si>
    <t>Auto</t>
  </si>
  <si>
    <t>Beteiligungen</t>
  </si>
  <si>
    <t>Quartalswachstum</t>
  </si>
  <si>
    <t>x-fache KM</t>
  </si>
  <si>
    <t>Verkehrswert (konserv.)</t>
  </si>
  <si>
    <t>Zusammenfassung</t>
  </si>
  <si>
    <t>Q1</t>
  </si>
  <si>
    <t>Jahr 1</t>
  </si>
  <si>
    <t>C</t>
  </si>
  <si>
    <t>Eigenkapital-Quote</t>
  </si>
  <si>
    <t>Unternehmen 1</t>
  </si>
  <si>
    <t>Unternehmen 2</t>
  </si>
  <si>
    <t>Unternehmen 3</t>
  </si>
  <si>
    <t>Unternehmen 4</t>
  </si>
  <si>
    <t>Vertrag 1</t>
  </si>
  <si>
    <t>Vertrag 2</t>
  </si>
  <si>
    <t>Bank 1</t>
  </si>
  <si>
    <t>Bank 2</t>
  </si>
  <si>
    <t>Bank 3</t>
  </si>
  <si>
    <t>Bank 1 - Sparvertrag</t>
  </si>
  <si>
    <t>Bank 1 - Mietkonto</t>
  </si>
  <si>
    <t>Bank 1 - Girokonto</t>
  </si>
  <si>
    <t>Bank 4</t>
  </si>
  <si>
    <t>Bank 5</t>
  </si>
  <si>
    <t>Pensionsplan</t>
  </si>
  <si>
    <t>Immobiliendarlehen / Baufinanzierungen</t>
  </si>
  <si>
    <t>Quartal</t>
  </si>
  <si>
    <t>Vermietete Immobilien</t>
  </si>
  <si>
    <t>Selbstbewohnte Immobilie</t>
  </si>
  <si>
    <t>Musterstrasse</t>
  </si>
  <si>
    <t>40xxx</t>
  </si>
  <si>
    <t>Beispiel Vermögensaufstellung</t>
  </si>
  <si>
    <t>Beispiel Immobilienaufstellung</t>
  </si>
  <si>
    <t>Gesamt / Durchschnitt</t>
  </si>
  <si>
    <t>Beispiel Monatliche Einnahmen und Ausgaben</t>
  </si>
  <si>
    <t>Musterstraße</t>
  </si>
  <si>
    <t>Mitgliedsbeiträge</t>
  </si>
  <si>
    <t>ÖPNV</t>
  </si>
  <si>
    <t>Rentensparplan</t>
  </si>
  <si>
    <t>Bausparen</t>
  </si>
  <si>
    <t>xxx</t>
  </si>
  <si>
    <t>Portfolio-Einnahmen</t>
  </si>
  <si>
    <t>Dividenden</t>
  </si>
  <si>
    <t>Zinsen</t>
  </si>
  <si>
    <t>Andere</t>
  </si>
  <si>
    <t>Lizenzgebühren</t>
  </si>
  <si>
    <t>DIY Investor</t>
  </si>
  <si>
    <t>diyinvestor.de</t>
  </si>
  <si>
    <t>axel@diyinvestor.de</t>
  </si>
  <si>
    <t>Luegplatz 2</t>
  </si>
  <si>
    <t>40545 Düsseldorf</t>
  </si>
  <si>
    <t>DISCLAIMER</t>
  </si>
  <si>
    <t xml:space="preserve">Die Inhalte dieses Dokumentes wurden mit größtmöglicher Sorgfalt und nach bestem Gewissen erstellt. DIY Investor übernimmt jedoch keine Gewähr für die Aktualität, Vollständigkeit und Richtigkeit der bereitgestellten Informationen. </t>
  </si>
  <si>
    <t>Die hier veröffentlichten Inhalte, Werke und bereitgestellten Informationen unterliegen dem deutschen Urheberrecht und Leistungsschutzrecht. Jede Art der Vervielfältigung, Bearbeitung, Verbreitung, Einspeicherung und jede Art der Verwertung außerhalb der Grenzen des Urheberrechts bedarf der vorherigen schriftlichen Zustimmung des jeweiligen Rechteinhabers. Das unerlaubte Kopieren/Speichern der bereitgestellten Informationen ist nicht gestattet.</t>
  </si>
  <si>
    <t>Template Vermögensaufstellung</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</si>
</sst>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 _€_-;\-* #,##0.00\ _€_-;_-* &quot;-&quot;??\ _€_-;_-@_-"/>
    <numFmt numFmtId="165" formatCode="0.0"/>
    <numFmt numFmtId="166" formatCode="0.0%"/>
    <numFmt numFmtId="167" formatCode="_([$€]* #,##0.00_);_([$€]* \(#,##0.00\);_([$€]* &quot;-&quot;??_);_(@_)"/>
    <numFmt numFmtId="168" formatCode="#,##0_ ;\-#,##0\ "/>
  </numFmts>
  <fonts count="20" x14ac:knownFonts="1">
    <font>
      <sz val="10"/>
      <name val="Arial"/>
    </font>
    <font>
      <sz val="11"/>
      <color theme="1"/>
      <name val="Calibri"/>
      <family val="2"/>
      <scheme val="minor"/>
    </font>
    <font>
      <sz val="10"/>
      <name val="Arial"/>
      <family val="2"/>
    </font>
    <font>
      <b/>
      <sz val="10"/>
      <name val="Arial"/>
      <family val="2"/>
    </font>
    <font>
      <sz val="10"/>
      <name val="Arial"/>
      <family val="2"/>
    </font>
    <font>
      <b/>
      <i/>
      <sz val="20"/>
      <name val="Arial"/>
      <family val="2"/>
    </font>
    <font>
      <b/>
      <i/>
      <sz val="10"/>
      <name val="Arial"/>
      <family val="2"/>
    </font>
    <font>
      <sz val="10"/>
      <color indexed="23"/>
      <name val="Arial"/>
      <family val="2"/>
    </font>
    <font>
      <sz val="10"/>
      <color indexed="22"/>
      <name val="Arial"/>
      <family val="2"/>
    </font>
    <font>
      <sz val="10"/>
      <name val="Arial"/>
    </font>
    <font>
      <b/>
      <i/>
      <sz val="10"/>
      <color theme="0"/>
      <name val="Arial"/>
      <family val="2"/>
    </font>
    <font>
      <sz val="10"/>
      <color theme="0"/>
      <name val="Arial"/>
      <family val="2"/>
    </font>
    <font>
      <sz val="10"/>
      <color theme="0" tint="-0.249977111117893"/>
      <name val="Arial"/>
      <family val="2"/>
    </font>
    <font>
      <b/>
      <sz val="10"/>
      <color theme="0"/>
      <name val="Arial"/>
      <family val="2"/>
    </font>
    <font>
      <b/>
      <i/>
      <sz val="10"/>
      <color theme="0" tint="-0.249977111117893"/>
      <name val="Arial"/>
      <family val="2"/>
    </font>
    <font>
      <i/>
      <sz val="10"/>
      <color theme="0" tint="-0.249977111117893"/>
      <name val="Arial"/>
      <family val="2"/>
    </font>
    <font>
      <b/>
      <sz val="24"/>
      <name val="Arial"/>
      <family val="2"/>
    </font>
    <font>
      <b/>
      <sz val="10"/>
      <name val="Arial"/>
    </font>
    <font>
      <u/>
      <sz val="10"/>
      <color rgb="FF0000FF"/>
      <name val="Arial"/>
    </font>
    <font>
      <sz val="8"/>
      <color rgb="FF2A2A2A"/>
      <name val="Helvetica"/>
    </font>
  </fonts>
  <fills count="7">
    <fill>
      <patternFill patternType="none"/>
    </fill>
    <fill>
      <patternFill patternType="gray125"/>
    </fill>
    <fill>
      <patternFill patternType="solid">
        <fgColor theme="0" tint="-4.9989318521683403E-2"/>
        <bgColor indexed="64"/>
      </patternFill>
    </fill>
    <fill>
      <patternFill patternType="solid">
        <fgColor rgb="FF00A0F0"/>
        <bgColor indexed="64"/>
      </patternFill>
    </fill>
    <fill>
      <patternFill patternType="solid">
        <fgColor rgb="FFEAF1F9"/>
        <bgColor indexed="64"/>
      </patternFill>
    </fill>
    <fill>
      <patternFill patternType="solid">
        <fgColor theme="4" tint="0.39997558519241921"/>
        <bgColor indexed="64"/>
      </patternFill>
    </fill>
    <fill>
      <patternFill patternType="solid">
        <fgColor rgb="FFFFFFFF"/>
        <bgColor rgb="FFFFFFFF"/>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6">
    <xf numFmtId="0" fontId="0" fillId="0" borderId="0"/>
    <xf numFmtId="167" fontId="2" fillId="0" borderId="0" applyFont="0" applyFill="0" applyBorder="0" applyAlignment="0" applyProtection="0"/>
    <xf numFmtId="9" fontId="2" fillId="0" borderId="0" applyFont="0" applyFill="0" applyBorder="0" applyAlignment="0" applyProtection="0"/>
    <xf numFmtId="0" fontId="1" fillId="0" borderId="0"/>
    <xf numFmtId="9" fontId="1" fillId="0" borderId="0" applyFont="0" applyFill="0" applyBorder="0" applyAlignment="0" applyProtection="0"/>
    <xf numFmtId="164" fontId="9" fillId="0" borderId="0" applyFont="0" applyFill="0" applyBorder="0" applyAlignment="0" applyProtection="0"/>
  </cellStyleXfs>
  <cellXfs count="95">
    <xf numFmtId="0" fontId="0" fillId="0" borderId="0" xfId="0"/>
    <xf numFmtId="0" fontId="3" fillId="0" borderId="0" xfId="0" applyFont="1"/>
    <xf numFmtId="0" fontId="0" fillId="0" borderId="1" xfId="0" applyBorder="1"/>
    <xf numFmtId="1" fontId="0" fillId="0" borderId="0" xfId="0" applyNumberFormat="1"/>
    <xf numFmtId="0" fontId="5" fillId="0" borderId="0" xfId="0" applyFont="1"/>
    <xf numFmtId="0" fontId="7" fillId="0" borderId="0" xfId="0" applyFont="1"/>
    <xf numFmtId="0" fontId="0" fillId="0" borderId="0" xfId="0" applyBorder="1"/>
    <xf numFmtId="0" fontId="0" fillId="0" borderId="2" xfId="0" applyBorder="1"/>
    <xf numFmtId="0" fontId="0" fillId="0" borderId="3" xfId="0" applyBorder="1"/>
    <xf numFmtId="0" fontId="0" fillId="0" borderId="5" xfId="0" applyBorder="1"/>
    <xf numFmtId="0" fontId="0" fillId="0" borderId="4" xfId="0" applyBorder="1"/>
    <xf numFmtId="0" fontId="2" fillId="0" borderId="0" xfId="0" applyFont="1"/>
    <xf numFmtId="0" fontId="0" fillId="0" borderId="7" xfId="0" applyBorder="1"/>
    <xf numFmtId="0" fontId="0" fillId="0" borderId="8" xfId="0" applyBorder="1"/>
    <xf numFmtId="0" fontId="0" fillId="0" borderId="9" xfId="0" applyBorder="1"/>
    <xf numFmtId="165" fontId="0" fillId="0" borderId="0" xfId="0" applyNumberFormat="1"/>
    <xf numFmtId="165" fontId="0" fillId="0" borderId="1" xfId="0" applyNumberFormat="1" applyBorder="1"/>
    <xf numFmtId="166" fontId="4" fillId="0" borderId="1" xfId="2" applyNumberFormat="1" applyFont="1" applyBorder="1"/>
    <xf numFmtId="0" fontId="3" fillId="0" borderId="0" xfId="0" applyFont="1" applyAlignment="1">
      <alignment vertical="top" wrapText="1"/>
    </xf>
    <xf numFmtId="0" fontId="8" fillId="0" borderId="0" xfId="0" applyFont="1"/>
    <xf numFmtId="0" fontId="2" fillId="0" borderId="1" xfId="0" applyFont="1" applyBorder="1"/>
    <xf numFmtId="1" fontId="0" fillId="0" borderId="1" xfId="0" applyNumberFormat="1" applyBorder="1"/>
    <xf numFmtId="0" fontId="2" fillId="0" borderId="1" xfId="0" applyFont="1" applyBorder="1" applyAlignment="1">
      <alignment horizontal="right"/>
    </xf>
    <xf numFmtId="0" fontId="5" fillId="0" borderId="0" xfId="0" applyFont="1" applyBorder="1"/>
    <xf numFmtId="1" fontId="0" fillId="0" borderId="0" xfId="0" applyNumberFormat="1" applyBorder="1"/>
    <xf numFmtId="0" fontId="0" fillId="0" borderId="0" xfId="0" applyBorder="1" applyAlignment="1">
      <alignment horizontal="left" indent="1"/>
    </xf>
    <xf numFmtId="0" fontId="0" fillId="2" borderId="0" xfId="0" applyFill="1" applyBorder="1"/>
    <xf numFmtId="1" fontId="0" fillId="2" borderId="0" xfId="0" applyNumberFormat="1" applyFill="1" applyBorder="1"/>
    <xf numFmtId="0" fontId="0" fillId="2" borderId="0" xfId="0" applyFill="1" applyBorder="1" applyAlignment="1">
      <alignment horizontal="left" indent="1"/>
    </xf>
    <xf numFmtId="168" fontId="0" fillId="0" borderId="0" xfId="5" applyNumberFormat="1" applyFont="1" applyBorder="1" applyAlignment="1">
      <alignment horizontal="left" indent="1"/>
    </xf>
    <xf numFmtId="0" fontId="7" fillId="2" borderId="1" xfId="0" applyFont="1" applyFill="1" applyBorder="1"/>
    <xf numFmtId="1" fontId="1" fillId="0" borderId="1" xfId="3" applyNumberFormat="1" applyBorder="1"/>
    <xf numFmtId="10" fontId="0" fillId="0" borderId="1" xfId="0" applyNumberFormat="1" applyBorder="1"/>
    <xf numFmtId="0" fontId="0" fillId="0" borderId="1" xfId="0" applyNumberFormat="1" applyBorder="1"/>
    <xf numFmtId="1" fontId="1" fillId="0" borderId="1" xfId="3" applyNumberFormat="1" applyFill="1" applyBorder="1"/>
    <xf numFmtId="166" fontId="2" fillId="0" borderId="1" xfId="2" applyNumberFormat="1" applyFont="1" applyBorder="1"/>
    <xf numFmtId="0" fontId="0" fillId="0" borderId="11" xfId="0" applyBorder="1"/>
    <xf numFmtId="0" fontId="0" fillId="0" borderId="6" xfId="0" applyBorder="1"/>
    <xf numFmtId="0" fontId="5" fillId="0" borderId="7" xfId="0" applyFont="1" applyBorder="1"/>
    <xf numFmtId="0" fontId="3" fillId="0" borderId="2" xfId="0" applyFont="1" applyBorder="1"/>
    <xf numFmtId="0" fontId="3" fillId="0" borderId="3" xfId="0" applyFont="1" applyBorder="1"/>
    <xf numFmtId="0" fontId="8" fillId="0" borderId="2" xfId="0" applyFont="1" applyBorder="1"/>
    <xf numFmtId="0" fontId="8" fillId="0" borderId="3" xfId="0" applyFont="1" applyBorder="1"/>
    <xf numFmtId="0" fontId="2" fillId="0" borderId="2" xfId="0" applyFont="1" applyBorder="1"/>
    <xf numFmtId="0" fontId="2" fillId="0" borderId="3" xfId="0" applyFont="1" applyBorder="1"/>
    <xf numFmtId="0" fontId="4" fillId="2" borderId="0" xfId="0" applyFont="1" applyFill="1" applyBorder="1" applyAlignment="1">
      <alignment horizontal="left" indent="1"/>
    </xf>
    <xf numFmtId="14" fontId="2" fillId="0" borderId="0" xfId="0" applyNumberFormat="1" applyFont="1"/>
    <xf numFmtId="0" fontId="13" fillId="3" borderId="0" xfId="0" applyFont="1" applyFill="1" applyBorder="1"/>
    <xf numFmtId="0" fontId="10" fillId="3" borderId="0" xfId="0" applyFont="1" applyFill="1" applyBorder="1" applyAlignment="1">
      <alignment horizontal="left" indent="1"/>
    </xf>
    <xf numFmtId="0" fontId="11" fillId="3" borderId="0" xfId="0" applyFont="1" applyFill="1" applyBorder="1"/>
    <xf numFmtId="0" fontId="10" fillId="3" borderId="0" xfId="0" applyFont="1" applyFill="1" applyBorder="1"/>
    <xf numFmtId="0" fontId="0" fillId="3" borderId="0" xfId="0" applyFill="1" applyBorder="1"/>
    <xf numFmtId="0" fontId="0" fillId="0" borderId="0" xfId="0" applyFill="1" applyBorder="1"/>
    <xf numFmtId="0" fontId="0" fillId="4" borderId="0" xfId="0" applyFill="1" applyBorder="1"/>
    <xf numFmtId="0" fontId="2" fillId="4" borderId="0" xfId="0" applyFont="1" applyFill="1" applyBorder="1"/>
    <xf numFmtId="0" fontId="2" fillId="4" borderId="0" xfId="0" applyFont="1" applyFill="1" applyBorder="1" applyAlignment="1">
      <alignment horizontal="left"/>
    </xf>
    <xf numFmtId="14" fontId="2" fillId="4" borderId="0" xfId="0" applyNumberFormat="1" applyFont="1" applyFill="1" applyBorder="1" applyAlignment="1">
      <alignment horizontal="left"/>
    </xf>
    <xf numFmtId="0" fontId="3" fillId="4" borderId="0" xfId="0" applyFont="1" applyFill="1" applyBorder="1"/>
    <xf numFmtId="1" fontId="3" fillId="4" borderId="0" xfId="0" applyNumberFormat="1" applyFont="1" applyFill="1" applyBorder="1"/>
    <xf numFmtId="0" fontId="2" fillId="4" borderId="0" xfId="0" applyFont="1" applyFill="1" applyBorder="1" applyAlignment="1">
      <alignment horizontal="left" indent="1"/>
    </xf>
    <xf numFmtId="0" fontId="2" fillId="0" borderId="0" xfId="0" applyFont="1" applyFill="1" applyBorder="1" applyAlignment="1">
      <alignment horizontal="left" indent="1"/>
    </xf>
    <xf numFmtId="0" fontId="3" fillId="5" borderId="0" xfId="0" applyFont="1" applyFill="1" applyBorder="1"/>
    <xf numFmtId="1" fontId="3" fillId="5" borderId="0" xfId="0" applyNumberFormat="1" applyFont="1" applyFill="1" applyBorder="1"/>
    <xf numFmtId="0" fontId="3" fillId="5" borderId="0" xfId="0" applyFont="1" applyFill="1" applyBorder="1" applyAlignment="1">
      <alignment horizontal="left"/>
    </xf>
    <xf numFmtId="0" fontId="0" fillId="4" borderId="0" xfId="0" applyFill="1" applyBorder="1" applyAlignment="1">
      <alignment horizontal="left" indent="1"/>
    </xf>
    <xf numFmtId="1" fontId="0" fillId="4" borderId="0" xfId="0" applyNumberFormat="1" applyFill="1" applyBorder="1"/>
    <xf numFmtId="0" fontId="4" fillId="4" borderId="0" xfId="0" applyFont="1" applyFill="1" applyBorder="1" applyAlignment="1">
      <alignment horizontal="left" indent="1"/>
    </xf>
    <xf numFmtId="0" fontId="13" fillId="3" borderId="1" xfId="0" applyFont="1" applyFill="1" applyBorder="1" applyAlignment="1">
      <alignment horizontal="center" vertical="top" wrapText="1"/>
    </xf>
    <xf numFmtId="0" fontId="13" fillId="3" borderId="1" xfId="0" applyFont="1" applyFill="1" applyBorder="1" applyAlignment="1">
      <alignment vertical="top" wrapText="1"/>
    </xf>
    <xf numFmtId="0" fontId="3" fillId="4" borderId="10" xfId="0" applyFont="1" applyFill="1" applyBorder="1"/>
    <xf numFmtId="166" fontId="3" fillId="4" borderId="10" xfId="2" applyNumberFormat="1" applyFont="1" applyFill="1" applyBorder="1"/>
    <xf numFmtId="10" fontId="3" fillId="4" borderId="10" xfId="2" applyNumberFormat="1" applyFont="1" applyFill="1" applyBorder="1"/>
    <xf numFmtId="165" fontId="3" fillId="4" borderId="10" xfId="0" applyNumberFormat="1" applyFont="1" applyFill="1" applyBorder="1"/>
    <xf numFmtId="0" fontId="3" fillId="4" borderId="0" xfId="0" applyFont="1" applyFill="1" applyBorder="1" applyAlignment="1"/>
    <xf numFmtId="0" fontId="6" fillId="4" borderId="0" xfId="0" applyFont="1" applyFill="1" applyBorder="1"/>
    <xf numFmtId="0" fontId="6" fillId="4" borderId="2" xfId="0" applyFont="1" applyFill="1" applyBorder="1"/>
    <xf numFmtId="168" fontId="3" fillId="4" borderId="2" xfId="5" applyNumberFormat="1" applyFont="1" applyFill="1" applyBorder="1"/>
    <xf numFmtId="1" fontId="2" fillId="4" borderId="2" xfId="0" applyNumberFormat="1" applyFont="1" applyFill="1" applyBorder="1" applyAlignment="1">
      <alignment horizontal="right"/>
    </xf>
    <xf numFmtId="9" fontId="0" fillId="4" borderId="2" xfId="2" applyFont="1" applyFill="1" applyBorder="1"/>
    <xf numFmtId="1" fontId="0" fillId="4" borderId="2" xfId="0" applyNumberFormat="1" applyFill="1" applyBorder="1"/>
    <xf numFmtId="0" fontId="14" fillId="4" borderId="0" xfId="0" applyFont="1" applyFill="1" applyBorder="1"/>
    <xf numFmtId="168" fontId="14" fillId="4" borderId="2" xfId="5" applyNumberFormat="1" applyFont="1" applyFill="1" applyBorder="1"/>
    <xf numFmtId="168" fontId="0" fillId="4" borderId="2" xfId="5" applyNumberFormat="1" applyFont="1" applyFill="1" applyBorder="1"/>
    <xf numFmtId="0" fontId="12" fillId="4" borderId="0" xfId="0" applyFont="1" applyFill="1" applyBorder="1"/>
    <xf numFmtId="0" fontId="15" fillId="4" borderId="0" xfId="0" applyFont="1" applyFill="1" applyBorder="1" applyAlignment="1">
      <alignment horizontal="left" indent="1"/>
    </xf>
    <xf numFmtId="168" fontId="15" fillId="4" borderId="2" xfId="5" applyNumberFormat="1" applyFont="1" applyFill="1" applyBorder="1"/>
    <xf numFmtId="168" fontId="10" fillId="3" borderId="0" xfId="5" applyNumberFormat="1" applyFont="1" applyFill="1" applyBorder="1"/>
    <xf numFmtId="168" fontId="13" fillId="3" borderId="0" xfId="5" applyNumberFormat="1" applyFont="1" applyFill="1" applyBorder="1"/>
    <xf numFmtId="0" fontId="16" fillId="0" borderId="0" xfId="0" applyFont="1" applyAlignment="1"/>
    <xf numFmtId="0" fontId="0" fillId="0" borderId="0" xfId="0" applyFont="1" applyAlignment="1"/>
    <xf numFmtId="0" fontId="17" fillId="0" borderId="0" xfId="0" applyFont="1" applyAlignment="1"/>
    <xf numFmtId="0" fontId="18" fillId="0" borderId="0" xfId="0" applyFont="1" applyAlignment="1"/>
    <xf numFmtId="0" fontId="9" fillId="0" borderId="0" xfId="0" applyFont="1" applyAlignment="1"/>
    <xf numFmtId="0" fontId="19" fillId="6" borderId="0" xfId="0" applyFont="1" applyFill="1" applyAlignment="1">
      <alignment wrapText="1"/>
    </xf>
    <xf numFmtId="0" fontId="19" fillId="6" borderId="0" xfId="0" applyFont="1" applyFill="1" applyAlignment="1"/>
  </cellXfs>
  <cellStyles count="6">
    <cellStyle name="Comma" xfId="5" builtinId="3"/>
    <cellStyle name="Euro" xfId="1"/>
    <cellStyle name="Normal" xfId="0" builtinId="0"/>
    <cellStyle name="Percent" xfId="2" builtinId="5"/>
    <cellStyle name="Prozent 2" xfId="4"/>
    <cellStyle name="Standard 2" xfId="3"/>
  </cellStyles>
  <dxfs count="0"/>
  <tableStyles count="0" defaultTableStyle="TableStyleMedium2" defaultPivotStyle="PivotStyleLight16"/>
  <colors>
    <mruColors>
      <color rgb="FF00A0F0"/>
      <color rgb="FFEAF1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28575</xdr:colOff>
      <xdr:row>4</xdr:row>
      <xdr:rowOff>19050</xdr:rowOff>
    </xdr:from>
    <xdr:to>
      <xdr:col>2</xdr:col>
      <xdr:colOff>1895475</xdr:colOff>
      <xdr:row>8</xdr:row>
      <xdr:rowOff>9525</xdr:rowOff>
    </xdr:to>
    <xdr:pic>
      <xdr:nvPicPr>
        <xdr:cNvPr id="2" name="image00.jpg" title="Image"/>
        <xdr:cNvPicPr preferRelativeResize="0"/>
      </xdr:nvPicPr>
      <xdr:blipFill>
        <a:blip xmlns:r="http://schemas.openxmlformats.org/officeDocument/2006/relationships" r:embed="rId1" cstate="print"/>
        <a:stretch>
          <a:fillRect/>
        </a:stretch>
      </xdr:blipFill>
      <xdr:spPr>
        <a:xfrm>
          <a:off x="2047875" y="806450"/>
          <a:ext cx="1866900" cy="777875"/>
        </a:xfrm>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xdr:twoCellAnchor editAs="oneCell">
    <xdr:from>
      <xdr:col>3</xdr:col>
      <xdr:colOff>2767853</xdr:colOff>
      <xdr:row>90</xdr:row>
      <xdr:rowOff>44824</xdr:rowOff>
    </xdr:from>
    <xdr:to>
      <xdr:col>5</xdr:col>
      <xdr:colOff>76198</xdr:colOff>
      <xdr:row>93</xdr:row>
      <xdr:rowOff>78441</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16941" y="11900648"/>
          <a:ext cx="950257" cy="40341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2332996</xdr:colOff>
      <xdr:row>61</xdr:row>
      <xdr:rowOff>67236</xdr:rowOff>
    </xdr:from>
    <xdr:to>
      <xdr:col>6</xdr:col>
      <xdr:colOff>11135</xdr:colOff>
      <xdr:row>64</xdr:row>
      <xdr:rowOff>67235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04496" y="9849971"/>
          <a:ext cx="950257" cy="40341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19</xdr:col>
      <xdr:colOff>582705</xdr:colOff>
      <xdr:row>21</xdr:row>
      <xdr:rowOff>156882</xdr:rowOff>
    </xdr:from>
    <xdr:to>
      <xdr:col>21</xdr:col>
      <xdr:colOff>8962</xdr:colOff>
      <xdr:row>24</xdr:row>
      <xdr:rowOff>78440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576176" y="4235823"/>
          <a:ext cx="950257" cy="40341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diyinvestor.d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C9:C23"/>
  <sheetViews>
    <sheetView showGridLines="0" tabSelected="1" workbookViewId="0">
      <selection activeCell="B14" sqref="B14"/>
    </sheetView>
  </sheetViews>
  <sheetFormatPr defaultColWidth="14.453125" defaultRowHeight="15.75" customHeight="1" x14ac:dyDescent="0.25"/>
  <cols>
    <col min="1" max="2" width="14.453125" style="89"/>
    <col min="3" max="3" width="91" style="89" customWidth="1"/>
    <col min="4" max="16384" width="14.453125" style="89"/>
  </cols>
  <sheetData>
    <row r="9" spans="3:3" ht="30" x14ac:dyDescent="0.6">
      <c r="C9" s="88" t="s">
        <v>137</v>
      </c>
    </row>
    <row r="12" spans="3:3" ht="13" x14ac:dyDescent="0.3">
      <c r="C12" s="90" t="s">
        <v>129</v>
      </c>
    </row>
    <row r="13" spans="3:3" ht="12.5" x14ac:dyDescent="0.25">
      <c r="C13" s="91" t="s">
        <v>130</v>
      </c>
    </row>
    <row r="14" spans="3:3" ht="12.5" x14ac:dyDescent="0.25">
      <c r="C14" s="92" t="s">
        <v>131</v>
      </c>
    </row>
    <row r="16" spans="3:3" ht="12.5" x14ac:dyDescent="0.25">
      <c r="C16" s="92" t="s">
        <v>132</v>
      </c>
    </row>
    <row r="17" spans="3:3" ht="12.5" x14ac:dyDescent="0.25">
      <c r="C17" s="92" t="s">
        <v>133</v>
      </c>
    </row>
    <row r="20" spans="3:3" ht="13" x14ac:dyDescent="0.3">
      <c r="C20" s="90" t="s">
        <v>134</v>
      </c>
    </row>
    <row r="21" spans="3:3" ht="20.5" x14ac:dyDescent="0.25">
      <c r="C21" s="93" t="s">
        <v>135</v>
      </c>
    </row>
    <row r="22" spans="3:3" ht="12.5" x14ac:dyDescent="0.25">
      <c r="C22" s="94"/>
    </row>
    <row r="23" spans="3:3" ht="40.5" x14ac:dyDescent="0.25">
      <c r="C23" s="93" t="s">
        <v>136</v>
      </c>
    </row>
  </sheetData>
  <hyperlinks>
    <hyperlink ref="C13"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1:F91"/>
  <sheetViews>
    <sheetView showGridLines="0" topLeftCell="A13" zoomScale="85" zoomScaleNormal="85" workbookViewId="0">
      <selection activeCell="H14" sqref="H14"/>
    </sheetView>
  </sheetViews>
  <sheetFormatPr defaultColWidth="11.453125" defaultRowHeight="12.5" x14ac:dyDescent="0.25"/>
  <cols>
    <col min="1" max="1" width="3.26953125" customWidth="1"/>
    <col min="2" max="2" width="1.54296875" customWidth="1"/>
    <col min="3" max="3" width="3.26953125" customWidth="1"/>
    <col min="4" max="4" width="43.1796875" customWidth="1"/>
    <col min="6" max="6" width="1.26953125" customWidth="1"/>
  </cols>
  <sheetData>
    <row r="1" spans="2:6" ht="25" x14ac:dyDescent="0.5">
      <c r="B1" s="4" t="s">
        <v>117</v>
      </c>
    </row>
    <row r="3" spans="2:6" ht="6" customHeight="1" x14ac:dyDescent="0.25">
      <c r="B3" s="37"/>
      <c r="C3" s="12"/>
      <c r="D3" s="12"/>
      <c r="E3" s="12"/>
      <c r="F3" s="13"/>
    </row>
    <row r="4" spans="2:6" ht="12" customHeight="1" x14ac:dyDescent="0.25">
      <c r="B4" s="7"/>
      <c r="C4" s="53"/>
      <c r="D4" s="54" t="s">
        <v>64</v>
      </c>
      <c r="E4" s="55" t="s">
        <v>90</v>
      </c>
      <c r="F4" s="8"/>
    </row>
    <row r="5" spans="2:6" x14ac:dyDescent="0.25">
      <c r="B5" s="7"/>
      <c r="C5" s="53"/>
      <c r="D5" s="54" t="s">
        <v>109</v>
      </c>
      <c r="E5" s="56" t="s">
        <v>89</v>
      </c>
      <c r="F5" s="8"/>
    </row>
    <row r="6" spans="2:6" x14ac:dyDescent="0.25">
      <c r="B6" s="7"/>
      <c r="C6" s="6"/>
      <c r="D6" s="6"/>
      <c r="E6" s="6"/>
      <c r="F6" s="8"/>
    </row>
    <row r="7" spans="2:6" ht="13" x14ac:dyDescent="0.3">
      <c r="B7" s="7"/>
      <c r="C7" s="50" t="s">
        <v>29</v>
      </c>
      <c r="D7" s="50" t="s">
        <v>88</v>
      </c>
      <c r="E7" s="51"/>
      <c r="F7" s="8"/>
    </row>
    <row r="8" spans="2:6" x14ac:dyDescent="0.25">
      <c r="B8" s="7"/>
      <c r="C8" s="53"/>
      <c r="D8" s="53"/>
      <c r="E8" s="53"/>
      <c r="F8" s="8"/>
    </row>
    <row r="9" spans="2:6" ht="13" x14ac:dyDescent="0.3">
      <c r="B9" s="7"/>
      <c r="C9" s="53"/>
      <c r="D9" s="57" t="s">
        <v>8</v>
      </c>
      <c r="E9" s="58">
        <f>E10-E11</f>
        <v>1310</v>
      </c>
      <c r="F9" s="8"/>
    </row>
    <row r="10" spans="2:6" ht="13" x14ac:dyDescent="0.3">
      <c r="B10" s="7"/>
      <c r="C10" s="53"/>
      <c r="D10" s="57" t="s">
        <v>6</v>
      </c>
      <c r="E10" s="57">
        <f>E17+E19+E26</f>
        <v>6550</v>
      </c>
      <c r="F10" s="8"/>
    </row>
    <row r="11" spans="2:6" ht="13" x14ac:dyDescent="0.3">
      <c r="B11" s="7"/>
      <c r="C11" s="53"/>
      <c r="D11" s="57" t="s">
        <v>7</v>
      </c>
      <c r="E11" s="58">
        <f>E34+E51+E63+E75+E87</f>
        <v>5240</v>
      </c>
      <c r="F11" s="8"/>
    </row>
    <row r="12" spans="2:6" x14ac:dyDescent="0.25">
      <c r="B12" s="7"/>
      <c r="C12" s="53"/>
      <c r="D12" s="53"/>
      <c r="E12" s="53"/>
      <c r="F12" s="8"/>
    </row>
    <row r="13" spans="2:6" ht="13" x14ac:dyDescent="0.3">
      <c r="B13" s="7"/>
      <c r="C13" s="53"/>
      <c r="D13" s="57" t="s">
        <v>75</v>
      </c>
      <c r="E13" s="58">
        <f>E19-E51-E63-E75-E87</f>
        <v>230</v>
      </c>
      <c r="F13" s="8"/>
    </row>
    <row r="14" spans="2:6" x14ac:dyDescent="0.25">
      <c r="B14" s="7"/>
      <c r="C14" s="6"/>
      <c r="D14" s="6"/>
      <c r="E14" s="6"/>
      <c r="F14" s="8"/>
    </row>
    <row r="15" spans="2:6" ht="13" x14ac:dyDescent="0.3">
      <c r="B15" s="7"/>
      <c r="C15" s="47" t="s">
        <v>40</v>
      </c>
      <c r="D15" s="50" t="s">
        <v>58</v>
      </c>
      <c r="E15" s="49"/>
      <c r="F15" s="8"/>
    </row>
    <row r="16" spans="2:6" x14ac:dyDescent="0.25">
      <c r="B16" s="7"/>
      <c r="C16" s="52"/>
      <c r="D16" s="52"/>
      <c r="E16" s="52"/>
      <c r="F16" s="8"/>
    </row>
    <row r="17" spans="2:6" ht="13" x14ac:dyDescent="0.3">
      <c r="B17" s="7"/>
      <c r="C17" s="61">
        <v>1</v>
      </c>
      <c r="D17" s="61" t="s">
        <v>5</v>
      </c>
      <c r="E17" s="61">
        <v>3500</v>
      </c>
      <c r="F17" s="8"/>
    </row>
    <row r="18" spans="2:6" x14ac:dyDescent="0.25">
      <c r="B18" s="7"/>
      <c r="C18" s="52"/>
      <c r="D18" s="52"/>
      <c r="E18" s="52"/>
      <c r="F18" s="8"/>
    </row>
    <row r="19" spans="2:6" ht="13" x14ac:dyDescent="0.3">
      <c r="B19" s="7"/>
      <c r="C19" s="61">
        <v>2</v>
      </c>
      <c r="D19" s="61" t="s">
        <v>4</v>
      </c>
      <c r="E19" s="61">
        <f>SUM(E20:E24)</f>
        <v>2900</v>
      </c>
      <c r="F19" s="8"/>
    </row>
    <row r="20" spans="2:6" x14ac:dyDescent="0.25">
      <c r="B20" s="7"/>
      <c r="C20" s="53"/>
      <c r="D20" s="59" t="s">
        <v>118</v>
      </c>
      <c r="E20" s="53">
        <v>450</v>
      </c>
      <c r="F20" s="8"/>
    </row>
    <row r="21" spans="2:6" x14ac:dyDescent="0.25">
      <c r="B21" s="7"/>
      <c r="C21" s="53"/>
      <c r="D21" s="59" t="s">
        <v>118</v>
      </c>
      <c r="E21" s="53">
        <v>650</v>
      </c>
      <c r="F21" s="8"/>
    </row>
    <row r="22" spans="2:6" x14ac:dyDescent="0.25">
      <c r="B22" s="7"/>
      <c r="C22" s="53"/>
      <c r="D22" s="59" t="s">
        <v>118</v>
      </c>
      <c r="E22" s="53">
        <v>400</v>
      </c>
      <c r="F22" s="8"/>
    </row>
    <row r="23" spans="2:6" x14ac:dyDescent="0.25">
      <c r="B23" s="7"/>
      <c r="C23" s="53"/>
      <c r="D23" s="59" t="s">
        <v>118</v>
      </c>
      <c r="E23" s="53">
        <v>700</v>
      </c>
      <c r="F23" s="8"/>
    </row>
    <row r="24" spans="2:6" x14ac:dyDescent="0.25">
      <c r="B24" s="7"/>
      <c r="C24" s="53"/>
      <c r="D24" s="59" t="s">
        <v>118</v>
      </c>
      <c r="E24" s="53">
        <v>700</v>
      </c>
      <c r="F24" s="8"/>
    </row>
    <row r="25" spans="2:6" x14ac:dyDescent="0.25">
      <c r="B25" s="7"/>
      <c r="C25" s="52"/>
      <c r="D25" s="60"/>
      <c r="E25" s="52"/>
      <c r="F25" s="8"/>
    </row>
    <row r="26" spans="2:6" ht="13" x14ac:dyDescent="0.3">
      <c r="B26" s="7"/>
      <c r="C26" s="61">
        <v>3</v>
      </c>
      <c r="D26" s="61" t="s">
        <v>124</v>
      </c>
      <c r="E26" s="61">
        <f>SUM(E27:E30)</f>
        <v>150</v>
      </c>
      <c r="F26" s="8"/>
    </row>
    <row r="27" spans="2:6" x14ac:dyDescent="0.25">
      <c r="B27" s="7"/>
      <c r="C27" s="53"/>
      <c r="D27" s="59" t="s">
        <v>125</v>
      </c>
      <c r="E27" s="53">
        <v>100</v>
      </c>
      <c r="F27" s="8"/>
    </row>
    <row r="28" spans="2:6" x14ac:dyDescent="0.25">
      <c r="B28" s="7"/>
      <c r="C28" s="53"/>
      <c r="D28" s="59" t="s">
        <v>126</v>
      </c>
      <c r="E28" s="53">
        <v>50</v>
      </c>
      <c r="F28" s="8"/>
    </row>
    <row r="29" spans="2:6" x14ac:dyDescent="0.25">
      <c r="B29" s="7"/>
      <c r="C29" s="53"/>
      <c r="D29" s="59" t="s">
        <v>128</v>
      </c>
      <c r="E29" s="53">
        <v>0</v>
      </c>
      <c r="F29" s="8"/>
    </row>
    <row r="30" spans="2:6" x14ac:dyDescent="0.25">
      <c r="B30" s="7"/>
      <c r="C30" s="53"/>
      <c r="D30" s="59" t="s">
        <v>127</v>
      </c>
      <c r="E30" s="53">
        <v>0</v>
      </c>
      <c r="F30" s="8"/>
    </row>
    <row r="31" spans="2:6" x14ac:dyDescent="0.25">
      <c r="B31" s="7"/>
      <c r="C31" s="6"/>
      <c r="D31" s="6"/>
      <c r="E31" s="6"/>
      <c r="F31" s="8"/>
    </row>
    <row r="32" spans="2:6" ht="13" x14ac:dyDescent="0.3">
      <c r="B32" s="7"/>
      <c r="C32" s="47" t="s">
        <v>91</v>
      </c>
      <c r="D32" s="48" t="s">
        <v>9</v>
      </c>
      <c r="E32" s="49"/>
      <c r="F32" s="8"/>
    </row>
    <row r="33" spans="2:6" x14ac:dyDescent="0.25">
      <c r="B33" s="7"/>
      <c r="C33" s="52"/>
      <c r="D33" s="52"/>
      <c r="E33" s="52"/>
      <c r="F33" s="8"/>
    </row>
    <row r="34" spans="2:6" s="1" customFormat="1" ht="13" x14ac:dyDescent="0.3">
      <c r="B34" s="39"/>
      <c r="C34" s="61">
        <v>1</v>
      </c>
      <c r="D34" s="61" t="s">
        <v>14</v>
      </c>
      <c r="E34" s="62">
        <f>SUM(E35:E49)</f>
        <v>2570</v>
      </c>
      <c r="F34" s="40"/>
    </row>
    <row r="35" spans="2:6" x14ac:dyDescent="0.25">
      <c r="B35" s="7"/>
      <c r="C35" s="53"/>
      <c r="D35" s="64" t="s">
        <v>10</v>
      </c>
      <c r="E35" s="53">
        <v>700</v>
      </c>
      <c r="F35" s="8"/>
    </row>
    <row r="36" spans="2:6" x14ac:dyDescent="0.25">
      <c r="B36" s="7"/>
      <c r="C36" s="53"/>
      <c r="D36" s="64" t="s">
        <v>11</v>
      </c>
      <c r="E36" s="53">
        <v>200</v>
      </c>
      <c r="F36" s="8"/>
    </row>
    <row r="37" spans="2:6" x14ac:dyDescent="0.25">
      <c r="B37" s="7"/>
      <c r="C37" s="53"/>
      <c r="D37" s="64" t="s">
        <v>12</v>
      </c>
      <c r="E37" s="65">
        <v>60</v>
      </c>
      <c r="F37" s="8"/>
    </row>
    <row r="38" spans="2:6" x14ac:dyDescent="0.25">
      <c r="B38" s="7"/>
      <c r="C38" s="53"/>
      <c r="D38" s="59" t="s">
        <v>80</v>
      </c>
      <c r="E38" s="53">
        <v>40</v>
      </c>
      <c r="F38" s="8"/>
    </row>
    <row r="39" spans="2:6" x14ac:dyDescent="0.25">
      <c r="B39" s="7"/>
      <c r="C39" s="53"/>
      <c r="D39" s="59" t="s">
        <v>121</v>
      </c>
      <c r="E39" s="53">
        <v>140</v>
      </c>
      <c r="F39" s="8"/>
    </row>
    <row r="40" spans="2:6" x14ac:dyDescent="0.25">
      <c r="B40" s="7"/>
      <c r="C40" s="53"/>
      <c r="D40" s="59" t="s">
        <v>122</v>
      </c>
      <c r="E40" s="53">
        <v>110</v>
      </c>
      <c r="F40" s="8"/>
    </row>
    <row r="41" spans="2:6" x14ac:dyDescent="0.25">
      <c r="B41" s="7"/>
      <c r="C41" s="53"/>
      <c r="D41" s="64" t="s">
        <v>15</v>
      </c>
      <c r="E41" s="53">
        <v>50</v>
      </c>
      <c r="F41" s="8"/>
    </row>
    <row r="42" spans="2:6" x14ac:dyDescent="0.25">
      <c r="B42" s="7"/>
      <c r="C42" s="53"/>
      <c r="D42" s="64" t="s">
        <v>13</v>
      </c>
      <c r="E42" s="53">
        <v>500</v>
      </c>
      <c r="F42" s="8"/>
    </row>
    <row r="43" spans="2:6" x14ac:dyDescent="0.25">
      <c r="B43" s="7"/>
      <c r="C43" s="53"/>
      <c r="D43" s="59" t="s">
        <v>20</v>
      </c>
      <c r="E43" s="53">
        <v>20</v>
      </c>
      <c r="F43" s="8"/>
    </row>
    <row r="44" spans="2:6" x14ac:dyDescent="0.25">
      <c r="B44" s="7"/>
      <c r="C44" s="53"/>
      <c r="D44" s="59" t="s">
        <v>120</v>
      </c>
      <c r="E44" s="53">
        <v>70</v>
      </c>
      <c r="F44" s="8"/>
    </row>
    <row r="45" spans="2:6" x14ac:dyDescent="0.25">
      <c r="B45" s="7"/>
      <c r="C45" s="53"/>
      <c r="D45" s="64" t="s">
        <v>19</v>
      </c>
      <c r="E45" s="65">
        <v>10</v>
      </c>
      <c r="F45" s="8"/>
    </row>
    <row r="46" spans="2:6" x14ac:dyDescent="0.25">
      <c r="B46" s="7"/>
      <c r="C46" s="53"/>
      <c r="D46" s="59" t="s">
        <v>119</v>
      </c>
      <c r="E46" s="65">
        <v>30</v>
      </c>
      <c r="F46" s="8"/>
    </row>
    <row r="47" spans="2:6" x14ac:dyDescent="0.25">
      <c r="B47" s="7"/>
      <c r="C47" s="53"/>
      <c r="D47" s="59" t="s">
        <v>81</v>
      </c>
      <c r="E47" s="65">
        <v>0</v>
      </c>
      <c r="F47" s="8"/>
    </row>
    <row r="48" spans="2:6" x14ac:dyDescent="0.25">
      <c r="B48" s="7"/>
      <c r="C48" s="53"/>
      <c r="D48" s="59" t="s">
        <v>82</v>
      </c>
      <c r="E48" s="65">
        <v>340</v>
      </c>
      <c r="F48" s="8"/>
    </row>
    <row r="49" spans="2:6" x14ac:dyDescent="0.25">
      <c r="B49" s="7"/>
      <c r="C49" s="53"/>
      <c r="D49" s="59" t="s">
        <v>83</v>
      </c>
      <c r="E49" s="65">
        <v>300</v>
      </c>
      <c r="F49" s="8"/>
    </row>
    <row r="50" spans="2:6" x14ac:dyDescent="0.25">
      <c r="B50" s="7"/>
      <c r="C50" s="52"/>
      <c r="D50" s="52"/>
      <c r="E50" s="52"/>
      <c r="F50" s="8"/>
    </row>
    <row r="51" spans="2:6" ht="13" x14ac:dyDescent="0.3">
      <c r="B51" s="7"/>
      <c r="C51" s="61">
        <v>2</v>
      </c>
      <c r="D51" s="63" t="s">
        <v>16</v>
      </c>
      <c r="E51" s="61">
        <f>SUM(E52:E61)</f>
        <v>1550</v>
      </c>
      <c r="F51" s="8"/>
    </row>
    <row r="52" spans="2:6" x14ac:dyDescent="0.25">
      <c r="B52" s="7"/>
      <c r="C52" s="53"/>
      <c r="D52" s="59" t="s">
        <v>118</v>
      </c>
      <c r="E52" s="53">
        <v>250</v>
      </c>
      <c r="F52" s="8"/>
    </row>
    <row r="53" spans="2:6" x14ac:dyDescent="0.25">
      <c r="B53" s="7"/>
      <c r="C53" s="53"/>
      <c r="D53" s="59" t="s">
        <v>118</v>
      </c>
      <c r="E53" s="53">
        <v>400</v>
      </c>
      <c r="F53" s="8"/>
    </row>
    <row r="54" spans="2:6" x14ac:dyDescent="0.25">
      <c r="B54" s="7"/>
      <c r="C54" s="53"/>
      <c r="D54" s="59" t="s">
        <v>118</v>
      </c>
      <c r="E54" s="53">
        <v>200</v>
      </c>
      <c r="F54" s="8"/>
    </row>
    <row r="55" spans="2:6" x14ac:dyDescent="0.25">
      <c r="B55" s="7"/>
      <c r="C55" s="53"/>
      <c r="D55" s="59" t="s">
        <v>118</v>
      </c>
      <c r="E55" s="53">
        <v>350</v>
      </c>
      <c r="F55" s="8"/>
    </row>
    <row r="56" spans="2:6" x14ac:dyDescent="0.25">
      <c r="B56" s="7"/>
      <c r="C56" s="53"/>
      <c r="D56" s="59" t="s">
        <v>118</v>
      </c>
      <c r="E56" s="53">
        <v>350</v>
      </c>
      <c r="F56" s="8"/>
    </row>
    <row r="57" spans="2:6" hidden="1" x14ac:dyDescent="0.25">
      <c r="B57" s="7"/>
      <c r="C57" s="26"/>
      <c r="D57" s="28"/>
      <c r="E57" s="26"/>
      <c r="F57" s="8"/>
    </row>
    <row r="58" spans="2:6" hidden="1" x14ac:dyDescent="0.25">
      <c r="B58" s="7"/>
      <c r="C58" s="26"/>
      <c r="D58" s="28"/>
      <c r="E58" s="26"/>
      <c r="F58" s="8"/>
    </row>
    <row r="59" spans="2:6" hidden="1" x14ac:dyDescent="0.25">
      <c r="B59" s="7"/>
      <c r="C59" s="26"/>
      <c r="D59" s="28"/>
      <c r="E59" s="26"/>
      <c r="F59" s="8"/>
    </row>
    <row r="60" spans="2:6" hidden="1" x14ac:dyDescent="0.25">
      <c r="B60" s="7"/>
      <c r="C60" s="26"/>
      <c r="D60" s="28"/>
      <c r="E60" s="26"/>
      <c r="F60" s="8"/>
    </row>
    <row r="61" spans="2:6" hidden="1" x14ac:dyDescent="0.25">
      <c r="B61" s="7"/>
      <c r="C61" s="26"/>
      <c r="D61" s="45"/>
      <c r="E61" s="26"/>
      <c r="F61" s="8"/>
    </row>
    <row r="62" spans="2:6" x14ac:dyDescent="0.25">
      <c r="B62" s="7"/>
      <c r="C62" s="52"/>
      <c r="D62" s="52"/>
      <c r="E62" s="52"/>
      <c r="F62" s="8"/>
    </row>
    <row r="63" spans="2:6" ht="13" x14ac:dyDescent="0.3">
      <c r="B63" s="7"/>
      <c r="C63" s="61">
        <v>3</v>
      </c>
      <c r="D63" s="63" t="s">
        <v>17</v>
      </c>
      <c r="E63" s="61">
        <f>SUM(E64:E73)</f>
        <v>920</v>
      </c>
      <c r="F63" s="8"/>
    </row>
    <row r="64" spans="2:6" x14ac:dyDescent="0.25">
      <c r="B64" s="7"/>
      <c r="C64" s="53"/>
      <c r="D64" s="59" t="s">
        <v>118</v>
      </c>
      <c r="E64" s="53">
        <v>160</v>
      </c>
      <c r="F64" s="8"/>
    </row>
    <row r="65" spans="2:6" x14ac:dyDescent="0.25">
      <c r="B65" s="7"/>
      <c r="C65" s="53"/>
      <c r="D65" s="59" t="s">
        <v>118</v>
      </c>
      <c r="E65" s="53">
        <v>210</v>
      </c>
      <c r="F65" s="8"/>
    </row>
    <row r="66" spans="2:6" x14ac:dyDescent="0.25">
      <c r="B66" s="7"/>
      <c r="C66" s="53"/>
      <c r="D66" s="59" t="s">
        <v>118</v>
      </c>
      <c r="E66" s="53">
        <v>180</v>
      </c>
      <c r="F66" s="8"/>
    </row>
    <row r="67" spans="2:6" x14ac:dyDescent="0.25">
      <c r="B67" s="7"/>
      <c r="C67" s="53"/>
      <c r="D67" s="59" t="s">
        <v>118</v>
      </c>
      <c r="E67" s="53">
        <v>220</v>
      </c>
      <c r="F67" s="8"/>
    </row>
    <row r="68" spans="2:6" x14ac:dyDescent="0.25">
      <c r="B68" s="7"/>
      <c r="C68" s="53"/>
      <c r="D68" s="59" t="s">
        <v>118</v>
      </c>
      <c r="E68" s="53">
        <v>150</v>
      </c>
      <c r="F68" s="8"/>
    </row>
    <row r="69" spans="2:6" hidden="1" x14ac:dyDescent="0.25">
      <c r="B69" s="7"/>
      <c r="C69" s="26"/>
      <c r="D69" s="28"/>
      <c r="E69" s="26"/>
      <c r="F69" s="8"/>
    </row>
    <row r="70" spans="2:6" hidden="1" x14ac:dyDescent="0.25">
      <c r="B70" s="7"/>
      <c r="C70" s="26"/>
      <c r="D70" s="28"/>
      <c r="E70" s="26"/>
      <c r="F70" s="8"/>
    </row>
    <row r="71" spans="2:6" hidden="1" x14ac:dyDescent="0.25">
      <c r="B71" s="7"/>
      <c r="C71" s="26"/>
      <c r="D71" s="28"/>
      <c r="E71" s="26"/>
      <c r="F71" s="8"/>
    </row>
    <row r="72" spans="2:6" hidden="1" x14ac:dyDescent="0.25">
      <c r="B72" s="7"/>
      <c r="C72" s="26"/>
      <c r="D72" s="28"/>
      <c r="E72" s="26"/>
      <c r="F72" s="8"/>
    </row>
    <row r="73" spans="2:6" hidden="1" x14ac:dyDescent="0.25">
      <c r="B73" s="7"/>
      <c r="C73" s="26"/>
      <c r="D73" s="45"/>
      <c r="E73" s="26"/>
      <c r="F73" s="8"/>
    </row>
    <row r="74" spans="2:6" x14ac:dyDescent="0.25">
      <c r="B74" s="7"/>
      <c r="C74" s="52"/>
      <c r="D74" s="52"/>
      <c r="E74" s="52"/>
      <c r="F74" s="8"/>
    </row>
    <row r="75" spans="2:6" ht="13" x14ac:dyDescent="0.3">
      <c r="B75" s="7"/>
      <c r="C75" s="61">
        <v>4</v>
      </c>
      <c r="D75" s="63" t="s">
        <v>18</v>
      </c>
      <c r="E75" s="62">
        <f>SUM(E76:E84)</f>
        <v>80</v>
      </c>
      <c r="F75" s="8"/>
    </row>
    <row r="76" spans="2:6" x14ac:dyDescent="0.25">
      <c r="B76" s="7"/>
      <c r="C76" s="53"/>
      <c r="D76" s="59" t="s">
        <v>118</v>
      </c>
      <c r="E76" s="65">
        <v>20</v>
      </c>
      <c r="F76" s="8"/>
    </row>
    <row r="77" spans="2:6" x14ac:dyDescent="0.25">
      <c r="B77" s="7"/>
      <c r="C77" s="53"/>
      <c r="D77" s="59" t="s">
        <v>118</v>
      </c>
      <c r="E77" s="65">
        <v>10</v>
      </c>
      <c r="F77" s="8"/>
    </row>
    <row r="78" spans="2:6" x14ac:dyDescent="0.25">
      <c r="B78" s="7"/>
      <c r="C78" s="53"/>
      <c r="D78" s="59" t="s">
        <v>118</v>
      </c>
      <c r="E78" s="65">
        <v>10</v>
      </c>
      <c r="F78" s="8"/>
    </row>
    <row r="79" spans="2:6" x14ac:dyDescent="0.25">
      <c r="B79" s="7"/>
      <c r="C79" s="53"/>
      <c r="D79" s="59" t="s">
        <v>118</v>
      </c>
      <c r="E79" s="65">
        <v>20</v>
      </c>
      <c r="F79" s="8"/>
    </row>
    <row r="80" spans="2:6" x14ac:dyDescent="0.25">
      <c r="B80" s="7"/>
      <c r="C80" s="53"/>
      <c r="D80" s="59" t="s">
        <v>118</v>
      </c>
      <c r="E80" s="65">
        <v>20</v>
      </c>
      <c r="F80" s="8"/>
    </row>
    <row r="81" spans="2:6" hidden="1" x14ac:dyDescent="0.25">
      <c r="B81" s="7"/>
      <c r="C81" s="26"/>
      <c r="D81" s="28"/>
      <c r="E81" s="27"/>
      <c r="F81" s="8"/>
    </row>
    <row r="82" spans="2:6" hidden="1" x14ac:dyDescent="0.25">
      <c r="B82" s="7"/>
      <c r="C82" s="26"/>
      <c r="D82" s="28"/>
      <c r="E82" s="27"/>
      <c r="F82" s="8"/>
    </row>
    <row r="83" spans="2:6" hidden="1" x14ac:dyDescent="0.25">
      <c r="B83" s="7"/>
      <c r="C83" s="26"/>
      <c r="D83" s="28"/>
      <c r="E83" s="27"/>
      <c r="F83" s="8"/>
    </row>
    <row r="84" spans="2:6" hidden="1" x14ac:dyDescent="0.25">
      <c r="B84" s="7"/>
      <c r="C84" s="26"/>
      <c r="D84" s="28"/>
      <c r="E84" s="27"/>
      <c r="F84" s="8"/>
    </row>
    <row r="85" spans="2:6" hidden="1" x14ac:dyDescent="0.25">
      <c r="B85" s="7"/>
      <c r="C85" s="26"/>
      <c r="D85" s="45"/>
      <c r="E85" s="26"/>
      <c r="F85" s="8"/>
    </row>
    <row r="86" spans="2:6" x14ac:dyDescent="0.25">
      <c r="B86" s="7"/>
      <c r="C86" s="52"/>
      <c r="D86" s="52"/>
      <c r="E86" s="52"/>
      <c r="F86" s="8"/>
    </row>
    <row r="87" spans="2:6" ht="13" x14ac:dyDescent="0.3">
      <c r="B87" s="7"/>
      <c r="C87" s="61">
        <v>5</v>
      </c>
      <c r="D87" s="63" t="s">
        <v>76</v>
      </c>
      <c r="E87" s="62">
        <f>SUM(E88:E96)</f>
        <v>120</v>
      </c>
      <c r="F87" s="8"/>
    </row>
    <row r="88" spans="2:6" x14ac:dyDescent="0.25">
      <c r="B88" s="7"/>
      <c r="C88" s="53"/>
      <c r="D88" s="66" t="s">
        <v>77</v>
      </c>
      <c r="E88" s="65">
        <v>100</v>
      </c>
      <c r="F88" s="8"/>
    </row>
    <row r="89" spans="2:6" x14ac:dyDescent="0.25">
      <c r="B89" s="7"/>
      <c r="C89" s="53"/>
      <c r="D89" s="66" t="s">
        <v>78</v>
      </c>
      <c r="E89" s="53">
        <v>10</v>
      </c>
      <c r="F89" s="8"/>
    </row>
    <row r="90" spans="2:6" x14ac:dyDescent="0.25">
      <c r="B90" s="7"/>
      <c r="C90" s="53"/>
      <c r="D90" s="66" t="s">
        <v>79</v>
      </c>
      <c r="E90" s="65">
        <v>10</v>
      </c>
      <c r="F90" s="8"/>
    </row>
    <row r="91" spans="2:6" ht="4.5" customHeight="1" x14ac:dyDescent="0.25">
      <c r="B91" s="10"/>
      <c r="C91" s="9"/>
      <c r="D91" s="9"/>
      <c r="E91" s="9"/>
      <c r="F91" s="14"/>
    </row>
  </sheetData>
  <printOptions gridLines="1"/>
  <pageMargins left="0.78740157499999996" right="0.78740157499999996" top="0.984251969" bottom="0.984251969" header="0.4921259845" footer="0.4921259845"/>
  <pageSetup scale="5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1:F62"/>
  <sheetViews>
    <sheetView showGridLines="0" topLeftCell="A19" zoomScale="85" workbookViewId="0">
      <selection activeCell="H6" sqref="H6"/>
    </sheetView>
  </sheetViews>
  <sheetFormatPr defaultColWidth="11.453125" defaultRowHeight="12.5" x14ac:dyDescent="0.25"/>
  <cols>
    <col min="1" max="1" width="4.453125" customWidth="1"/>
    <col min="2" max="2" width="0.81640625" customWidth="1"/>
    <col min="3" max="3" width="3.26953125" style="6" customWidth="1"/>
    <col min="4" max="4" width="39" style="6" customWidth="1"/>
    <col min="5" max="5" width="9.1796875" style="6" customWidth="1"/>
    <col min="6" max="6" width="1" style="6" customWidth="1"/>
  </cols>
  <sheetData>
    <row r="1" spans="2:6" ht="25" x14ac:dyDescent="0.5">
      <c r="B1" s="23" t="s">
        <v>114</v>
      </c>
    </row>
    <row r="2" spans="2:6" ht="22.5" customHeight="1" x14ac:dyDescent="0.5">
      <c r="C2" s="23"/>
    </row>
    <row r="3" spans="2:6" ht="5.25" customHeight="1" x14ac:dyDescent="0.5">
      <c r="B3" s="37"/>
      <c r="C3" s="38"/>
      <c r="D3" s="12"/>
      <c r="E3" s="12"/>
      <c r="F3" s="13"/>
    </row>
    <row r="4" spans="2:6" ht="13" x14ac:dyDescent="0.3">
      <c r="B4" s="7"/>
      <c r="C4" s="53"/>
      <c r="D4" s="57" t="s">
        <v>64</v>
      </c>
      <c r="E4" s="73" t="s">
        <v>90</v>
      </c>
      <c r="F4" s="8"/>
    </row>
    <row r="5" spans="2:6" ht="13" x14ac:dyDescent="0.3">
      <c r="B5" s="7"/>
      <c r="C5" s="53"/>
      <c r="D5" s="57" t="s">
        <v>109</v>
      </c>
      <c r="E5" s="57" t="s">
        <v>89</v>
      </c>
      <c r="F5" s="8"/>
    </row>
    <row r="6" spans="2:6" x14ac:dyDescent="0.25">
      <c r="B6" s="7"/>
      <c r="F6" s="8"/>
    </row>
    <row r="7" spans="2:6" ht="13" x14ac:dyDescent="0.3">
      <c r="B7" s="7"/>
      <c r="C7" s="50" t="s">
        <v>29</v>
      </c>
      <c r="D7" s="50" t="s">
        <v>88</v>
      </c>
      <c r="E7" s="50"/>
      <c r="F7" s="8"/>
    </row>
    <row r="8" spans="2:6" ht="13" x14ac:dyDescent="0.3">
      <c r="B8" s="7"/>
      <c r="C8" s="53"/>
      <c r="D8" s="74"/>
      <c r="E8" s="75"/>
      <c r="F8" s="8"/>
    </row>
    <row r="9" spans="2:6" ht="13" x14ac:dyDescent="0.3">
      <c r="B9" s="7"/>
      <c r="C9" s="53"/>
      <c r="D9" s="57" t="s">
        <v>26</v>
      </c>
      <c r="E9" s="76">
        <f>E11-E12</f>
        <v>165900</v>
      </c>
      <c r="F9" s="8"/>
    </row>
    <row r="10" spans="2:6" x14ac:dyDescent="0.25">
      <c r="B10" s="7"/>
      <c r="C10" s="53"/>
      <c r="D10" s="53" t="s">
        <v>85</v>
      </c>
      <c r="E10" s="77"/>
      <c r="F10" s="8"/>
    </row>
    <row r="11" spans="2:6" ht="13" x14ac:dyDescent="0.3">
      <c r="B11" s="7"/>
      <c r="C11" s="53"/>
      <c r="D11" s="57" t="s">
        <v>27</v>
      </c>
      <c r="E11" s="76">
        <f>E21+E23+E24+E25+E33+E37+E40+E46</f>
        <v>405900</v>
      </c>
      <c r="F11" s="8"/>
    </row>
    <row r="12" spans="2:6" ht="13" x14ac:dyDescent="0.3">
      <c r="B12" s="7"/>
      <c r="C12" s="53"/>
      <c r="D12" s="57" t="s">
        <v>28</v>
      </c>
      <c r="E12" s="76">
        <f>SUM(E53:E61)</f>
        <v>240000</v>
      </c>
      <c r="F12" s="8"/>
    </row>
    <row r="13" spans="2:6" x14ac:dyDescent="0.25">
      <c r="B13" s="7"/>
      <c r="C13" s="53"/>
      <c r="D13" s="54" t="s">
        <v>92</v>
      </c>
      <c r="E13" s="78">
        <f>E9/E11</f>
        <v>0.40872135994087211</v>
      </c>
      <c r="F13" s="8"/>
    </row>
    <row r="14" spans="2:6" x14ac:dyDescent="0.25">
      <c r="B14" s="7"/>
      <c r="C14" s="53"/>
      <c r="D14" s="53"/>
      <c r="E14" s="79"/>
      <c r="F14" s="8"/>
    </row>
    <row r="15" spans="2:6" ht="13" x14ac:dyDescent="0.3">
      <c r="B15" s="7"/>
      <c r="C15" s="53"/>
      <c r="D15" s="57" t="s">
        <v>73</v>
      </c>
      <c r="E15" s="76">
        <f>E21-E53</f>
        <v>48500</v>
      </c>
      <c r="F15" s="8"/>
    </row>
    <row r="16" spans="2:6" x14ac:dyDescent="0.25">
      <c r="B16" s="7"/>
      <c r="C16" s="53"/>
      <c r="D16" s="53" t="s">
        <v>74</v>
      </c>
      <c r="E16" s="78">
        <f>E15/E9</f>
        <v>0.2923447860156721</v>
      </c>
      <c r="F16" s="8"/>
    </row>
    <row r="17" spans="2:6" x14ac:dyDescent="0.25">
      <c r="B17" s="7"/>
      <c r="C17" s="53"/>
      <c r="D17" s="53"/>
      <c r="E17" s="79"/>
      <c r="F17" s="8"/>
    </row>
    <row r="18" spans="2:6" x14ac:dyDescent="0.25">
      <c r="B18" s="7"/>
      <c r="E18" s="24"/>
      <c r="F18" s="8"/>
    </row>
    <row r="19" spans="2:6" ht="13" x14ac:dyDescent="0.3">
      <c r="B19" s="7"/>
      <c r="C19" s="50" t="s">
        <v>40</v>
      </c>
      <c r="D19" s="50" t="s">
        <v>30</v>
      </c>
      <c r="E19" s="87">
        <f>E21+E24+E25+E33+E37+E40+E46</f>
        <v>405900</v>
      </c>
      <c r="F19" s="8"/>
    </row>
    <row r="20" spans="2:6" x14ac:dyDescent="0.25">
      <c r="B20" s="7"/>
      <c r="C20" s="53"/>
      <c r="D20" s="53"/>
      <c r="E20" s="79"/>
      <c r="F20" s="8"/>
    </row>
    <row r="21" spans="2:6" s="1" customFormat="1" ht="13" x14ac:dyDescent="0.3">
      <c r="B21" s="39"/>
      <c r="C21" s="57">
        <v>1</v>
      </c>
      <c r="D21" s="57" t="s">
        <v>110</v>
      </c>
      <c r="E21" s="76">
        <v>288500</v>
      </c>
      <c r="F21" s="40"/>
    </row>
    <row r="22" spans="2:6" s="1" customFormat="1" ht="13" x14ac:dyDescent="0.3">
      <c r="B22" s="39"/>
      <c r="C22" s="80">
        <v>2</v>
      </c>
      <c r="D22" s="80" t="s">
        <v>111</v>
      </c>
      <c r="E22" s="81">
        <v>0</v>
      </c>
      <c r="F22" s="40"/>
    </row>
    <row r="23" spans="2:6" s="1" customFormat="1" ht="13" x14ac:dyDescent="0.3">
      <c r="B23" s="39"/>
      <c r="C23" s="80">
        <v>3</v>
      </c>
      <c r="D23" s="80" t="s">
        <v>31</v>
      </c>
      <c r="E23" s="81">
        <v>0</v>
      </c>
      <c r="F23" s="40"/>
    </row>
    <row r="24" spans="2:6" s="1" customFormat="1" ht="13" x14ac:dyDescent="0.3">
      <c r="B24" s="39"/>
      <c r="C24" s="57">
        <v>4</v>
      </c>
      <c r="D24" s="57" t="s">
        <v>32</v>
      </c>
      <c r="E24" s="76">
        <v>0</v>
      </c>
      <c r="F24" s="40"/>
    </row>
    <row r="25" spans="2:6" s="1" customFormat="1" ht="13" x14ac:dyDescent="0.3">
      <c r="B25" s="39"/>
      <c r="C25" s="57">
        <v>5</v>
      </c>
      <c r="D25" s="57" t="s">
        <v>33</v>
      </c>
      <c r="E25" s="76">
        <f>E26+E29+E30+E31+E32</f>
        <v>52500</v>
      </c>
      <c r="F25" s="40"/>
    </row>
    <row r="26" spans="2:6" x14ac:dyDescent="0.25">
      <c r="B26" s="7"/>
      <c r="C26" s="53"/>
      <c r="D26" s="59" t="s">
        <v>102</v>
      </c>
      <c r="E26" s="82">
        <v>8500</v>
      </c>
      <c r="F26" s="8"/>
    </row>
    <row r="27" spans="2:6" s="19" customFormat="1" ht="13" x14ac:dyDescent="0.3">
      <c r="B27" s="41"/>
      <c r="C27" s="83"/>
      <c r="D27" s="84" t="s">
        <v>104</v>
      </c>
      <c r="E27" s="85">
        <v>2300</v>
      </c>
      <c r="F27" s="42"/>
    </row>
    <row r="28" spans="2:6" s="19" customFormat="1" ht="13" x14ac:dyDescent="0.3">
      <c r="B28" s="41"/>
      <c r="C28" s="83"/>
      <c r="D28" s="84" t="s">
        <v>103</v>
      </c>
      <c r="E28" s="85">
        <v>2000</v>
      </c>
      <c r="F28" s="42"/>
    </row>
    <row r="29" spans="2:6" x14ac:dyDescent="0.25">
      <c r="B29" s="7"/>
      <c r="C29" s="53"/>
      <c r="D29" s="59" t="s">
        <v>100</v>
      </c>
      <c r="E29" s="82">
        <v>15000</v>
      </c>
      <c r="F29" s="8"/>
    </row>
    <row r="30" spans="2:6" x14ac:dyDescent="0.25">
      <c r="B30" s="7"/>
      <c r="C30" s="53"/>
      <c r="D30" s="59" t="s">
        <v>101</v>
      </c>
      <c r="E30" s="82">
        <v>2000</v>
      </c>
      <c r="F30" s="8"/>
    </row>
    <row r="31" spans="2:6" x14ac:dyDescent="0.25">
      <c r="B31" s="7"/>
      <c r="C31" s="53"/>
      <c r="D31" s="59" t="s">
        <v>105</v>
      </c>
      <c r="E31" s="82">
        <v>9000</v>
      </c>
      <c r="F31" s="8"/>
    </row>
    <row r="32" spans="2:6" x14ac:dyDescent="0.25">
      <c r="B32" s="7"/>
      <c r="C32" s="53"/>
      <c r="D32" s="59" t="s">
        <v>106</v>
      </c>
      <c r="E32" s="82">
        <v>18000</v>
      </c>
      <c r="F32" s="8"/>
    </row>
    <row r="33" spans="2:6" s="1" customFormat="1" ht="13" x14ac:dyDescent="0.3">
      <c r="B33" s="39"/>
      <c r="C33" s="57">
        <v>6</v>
      </c>
      <c r="D33" s="57" t="s">
        <v>34</v>
      </c>
      <c r="E33" s="76">
        <f>SUM(E34:E36)</f>
        <v>59000</v>
      </c>
      <c r="F33" s="40"/>
    </row>
    <row r="34" spans="2:6" x14ac:dyDescent="0.25">
      <c r="B34" s="7"/>
      <c r="C34" s="53"/>
      <c r="D34" s="59" t="s">
        <v>99</v>
      </c>
      <c r="E34" s="82">
        <v>24000</v>
      </c>
      <c r="F34" s="8"/>
    </row>
    <row r="35" spans="2:6" x14ac:dyDescent="0.25">
      <c r="B35" s="7"/>
      <c r="C35" s="53"/>
      <c r="D35" s="59" t="s">
        <v>100</v>
      </c>
      <c r="E35" s="82">
        <v>19000</v>
      </c>
      <c r="F35" s="8"/>
    </row>
    <row r="36" spans="2:6" x14ac:dyDescent="0.25">
      <c r="B36" s="7"/>
      <c r="C36" s="53"/>
      <c r="D36" s="59" t="s">
        <v>101</v>
      </c>
      <c r="E36" s="82">
        <v>16000</v>
      </c>
      <c r="F36" s="8"/>
    </row>
    <row r="37" spans="2:6" s="1" customFormat="1" ht="13" x14ac:dyDescent="0.3">
      <c r="B37" s="39"/>
      <c r="C37" s="57">
        <v>7</v>
      </c>
      <c r="D37" s="57" t="s">
        <v>35</v>
      </c>
      <c r="E37" s="76">
        <f>SUM(E38:E39)</f>
        <v>3000</v>
      </c>
      <c r="F37" s="40"/>
    </row>
    <row r="38" spans="2:6" x14ac:dyDescent="0.25">
      <c r="B38" s="7"/>
      <c r="C38" s="53"/>
      <c r="D38" s="59" t="s">
        <v>97</v>
      </c>
      <c r="E38" s="82">
        <v>2300</v>
      </c>
      <c r="F38" s="8"/>
    </row>
    <row r="39" spans="2:6" x14ac:dyDescent="0.25">
      <c r="B39" s="7"/>
      <c r="C39" s="53"/>
      <c r="D39" s="59" t="s">
        <v>98</v>
      </c>
      <c r="E39" s="82">
        <v>700</v>
      </c>
      <c r="F39" s="8"/>
    </row>
    <row r="40" spans="2:6" s="1" customFormat="1" ht="13" x14ac:dyDescent="0.3">
      <c r="B40" s="39"/>
      <c r="C40" s="57">
        <v>8</v>
      </c>
      <c r="D40" s="57" t="s">
        <v>36</v>
      </c>
      <c r="E40" s="76">
        <v>0</v>
      </c>
      <c r="F40" s="40"/>
    </row>
    <row r="41" spans="2:6" s="1" customFormat="1" ht="13" x14ac:dyDescent="0.3">
      <c r="B41" s="39"/>
      <c r="C41" s="57">
        <v>9</v>
      </c>
      <c r="D41" s="57" t="s">
        <v>84</v>
      </c>
      <c r="E41" s="76">
        <f>SUM(E42:E45)</f>
        <v>2500</v>
      </c>
      <c r="F41" s="40"/>
    </row>
    <row r="42" spans="2:6" s="11" customFormat="1" x14ac:dyDescent="0.25">
      <c r="B42" s="43"/>
      <c r="C42" s="54"/>
      <c r="D42" s="59" t="s">
        <v>93</v>
      </c>
      <c r="E42" s="82">
        <v>2500</v>
      </c>
      <c r="F42" s="44"/>
    </row>
    <row r="43" spans="2:6" s="1" customFormat="1" ht="13" x14ac:dyDescent="0.3">
      <c r="B43" s="39"/>
      <c r="C43" s="57"/>
      <c r="D43" s="59" t="s">
        <v>94</v>
      </c>
      <c r="E43" s="82">
        <v>0</v>
      </c>
      <c r="F43" s="40"/>
    </row>
    <row r="44" spans="2:6" s="1" customFormat="1" ht="13" x14ac:dyDescent="0.3">
      <c r="B44" s="39"/>
      <c r="C44" s="57"/>
      <c r="D44" s="59" t="s">
        <v>95</v>
      </c>
      <c r="E44" s="82">
        <v>0</v>
      </c>
      <c r="F44" s="40"/>
    </row>
    <row r="45" spans="2:6" s="1" customFormat="1" ht="13" x14ac:dyDescent="0.3">
      <c r="B45" s="39"/>
      <c r="C45" s="57"/>
      <c r="D45" s="59" t="s">
        <v>96</v>
      </c>
      <c r="E45" s="82">
        <v>0</v>
      </c>
      <c r="F45" s="40"/>
    </row>
    <row r="46" spans="2:6" s="1" customFormat="1" ht="13" x14ac:dyDescent="0.3">
      <c r="B46" s="39"/>
      <c r="C46" s="57">
        <v>10</v>
      </c>
      <c r="D46" s="57" t="s">
        <v>37</v>
      </c>
      <c r="E46" s="76">
        <f>SUM(E47:E49)</f>
        <v>2900</v>
      </c>
      <c r="F46" s="40"/>
    </row>
    <row r="47" spans="2:6" x14ac:dyDescent="0.25">
      <c r="B47" s="7"/>
      <c r="C47" s="53"/>
      <c r="D47" s="64" t="s">
        <v>38</v>
      </c>
      <c r="E47" s="82">
        <v>1500</v>
      </c>
      <c r="F47" s="8"/>
    </row>
    <row r="48" spans="2:6" x14ac:dyDescent="0.25">
      <c r="B48" s="7"/>
      <c r="C48" s="53"/>
      <c r="D48" s="59" t="s">
        <v>107</v>
      </c>
      <c r="E48" s="82">
        <v>0</v>
      </c>
      <c r="F48" s="8"/>
    </row>
    <row r="49" spans="2:6" x14ac:dyDescent="0.25">
      <c r="B49" s="7"/>
      <c r="C49" s="53"/>
      <c r="D49" s="64" t="s">
        <v>39</v>
      </c>
      <c r="E49" s="82">
        <v>1400</v>
      </c>
      <c r="F49" s="8"/>
    </row>
    <row r="50" spans="2:6" x14ac:dyDescent="0.25">
      <c r="B50" s="7"/>
      <c r="D50" s="25"/>
      <c r="E50" s="29"/>
      <c r="F50" s="8"/>
    </row>
    <row r="51" spans="2:6" ht="13" x14ac:dyDescent="0.3">
      <c r="B51" s="7"/>
      <c r="C51" s="50" t="s">
        <v>91</v>
      </c>
      <c r="D51" s="50" t="s">
        <v>41</v>
      </c>
      <c r="E51" s="86">
        <f>SUM(E53:E61)</f>
        <v>240000</v>
      </c>
      <c r="F51" s="8"/>
    </row>
    <row r="52" spans="2:6" x14ac:dyDescent="0.25">
      <c r="B52" s="7"/>
      <c r="C52" s="53"/>
      <c r="D52" s="53"/>
      <c r="E52" s="82"/>
      <c r="F52" s="8"/>
    </row>
    <row r="53" spans="2:6" ht="13" x14ac:dyDescent="0.3">
      <c r="B53" s="7"/>
      <c r="C53" s="57">
        <v>1</v>
      </c>
      <c r="D53" s="57" t="s">
        <v>108</v>
      </c>
      <c r="E53" s="76">
        <v>240000</v>
      </c>
      <c r="F53" s="8"/>
    </row>
    <row r="54" spans="2:6" ht="13" x14ac:dyDescent="0.3">
      <c r="B54" s="7"/>
      <c r="C54" s="57">
        <v>2</v>
      </c>
      <c r="D54" s="57" t="s">
        <v>31</v>
      </c>
      <c r="E54" s="76">
        <v>0</v>
      </c>
      <c r="F54" s="8"/>
    </row>
    <row r="55" spans="2:6" ht="13" x14ac:dyDescent="0.3">
      <c r="B55" s="7"/>
      <c r="C55" s="57">
        <v>3</v>
      </c>
      <c r="D55" s="57" t="s">
        <v>42</v>
      </c>
      <c r="E55" s="76">
        <v>0</v>
      </c>
      <c r="F55" s="8"/>
    </row>
    <row r="56" spans="2:6" ht="13" x14ac:dyDescent="0.3">
      <c r="B56" s="7"/>
      <c r="C56" s="57">
        <v>4</v>
      </c>
      <c r="D56" s="57" t="s">
        <v>43</v>
      </c>
      <c r="E56" s="76">
        <v>0</v>
      </c>
      <c r="F56" s="8"/>
    </row>
    <row r="57" spans="2:6" ht="13" x14ac:dyDescent="0.3">
      <c r="B57" s="7"/>
      <c r="C57" s="57">
        <v>5</v>
      </c>
      <c r="D57" s="57" t="s">
        <v>44</v>
      </c>
      <c r="E57" s="76">
        <v>0</v>
      </c>
      <c r="F57" s="8"/>
    </row>
    <row r="58" spans="2:6" ht="13" x14ac:dyDescent="0.3">
      <c r="B58" s="7"/>
      <c r="C58" s="57">
        <v>6</v>
      </c>
      <c r="D58" s="57" t="s">
        <v>45</v>
      </c>
      <c r="E58" s="76">
        <v>0</v>
      </c>
      <c r="F58" s="8"/>
    </row>
    <row r="59" spans="2:6" ht="13" x14ac:dyDescent="0.3">
      <c r="B59" s="7"/>
      <c r="C59" s="57">
        <v>7</v>
      </c>
      <c r="D59" s="57" t="s">
        <v>46</v>
      </c>
      <c r="E59" s="76">
        <v>0</v>
      </c>
      <c r="F59" s="8"/>
    </row>
    <row r="60" spans="2:6" ht="13" x14ac:dyDescent="0.3">
      <c r="B60" s="7"/>
      <c r="C60" s="57">
        <v>8</v>
      </c>
      <c r="D60" s="57" t="s">
        <v>47</v>
      </c>
      <c r="E60" s="76">
        <v>0</v>
      </c>
      <c r="F60" s="8"/>
    </row>
    <row r="61" spans="2:6" ht="13" x14ac:dyDescent="0.3">
      <c r="B61" s="7"/>
      <c r="C61" s="57">
        <v>9</v>
      </c>
      <c r="D61" s="57" t="s">
        <v>48</v>
      </c>
      <c r="E61" s="76">
        <v>0</v>
      </c>
      <c r="F61" s="8"/>
    </row>
    <row r="62" spans="2:6" ht="6.75" customHeight="1" x14ac:dyDescent="0.25">
      <c r="B62" s="10"/>
      <c r="C62" s="9"/>
      <c r="D62" s="9"/>
      <c r="E62" s="9"/>
      <c r="F62" s="14"/>
    </row>
  </sheetData>
  <printOptions gridLines="1"/>
  <pageMargins left="0.78740157499999996" right="0.78740157499999996" top="0.984251969" bottom="0.984251969" header="0.4921259845" footer="0.4921259845"/>
  <pageSetup scale="9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U24"/>
  <sheetViews>
    <sheetView showGridLines="0" zoomScale="85" zoomScaleNormal="85" workbookViewId="0">
      <pane xSplit="5" ySplit="6" topLeftCell="F7" activePane="bottomRight" state="frozen"/>
      <selection activeCell="P28" sqref="P28"/>
      <selection pane="topRight" activeCell="P28" sqref="P28"/>
      <selection pane="bottomLeft" activeCell="P28" sqref="P28"/>
      <selection pane="bottomRight" activeCell="A22" sqref="A22:U22"/>
    </sheetView>
  </sheetViews>
  <sheetFormatPr defaultColWidth="11.453125" defaultRowHeight="12.5" x14ac:dyDescent="0.25"/>
  <cols>
    <col min="1" max="1" width="7.26953125" customWidth="1"/>
    <col min="2" max="2" width="23.26953125" customWidth="1"/>
  </cols>
  <sheetData>
    <row r="1" spans="1:21" ht="25" x14ac:dyDescent="0.5">
      <c r="A1" s="4" t="s">
        <v>115</v>
      </c>
    </row>
    <row r="2" spans="1:21" x14ac:dyDescent="0.25">
      <c r="A2" t="s">
        <v>3</v>
      </c>
      <c r="B2" s="46" t="s">
        <v>123</v>
      </c>
    </row>
    <row r="5" spans="1:21" s="18" customFormat="1" ht="30.75" customHeight="1" x14ac:dyDescent="0.25">
      <c r="A5" s="67" t="s">
        <v>49</v>
      </c>
      <c r="B5" s="67"/>
      <c r="C5" s="67"/>
      <c r="D5" s="67"/>
      <c r="E5" s="67"/>
      <c r="F5" s="68" t="s">
        <v>50</v>
      </c>
      <c r="G5" s="68" t="s">
        <v>51</v>
      </c>
      <c r="H5" s="68" t="s">
        <v>52</v>
      </c>
      <c r="I5" s="68" t="s">
        <v>53</v>
      </c>
      <c r="J5" s="68" t="s">
        <v>54</v>
      </c>
      <c r="K5" s="68" t="s">
        <v>1</v>
      </c>
      <c r="L5" s="68" t="s">
        <v>87</v>
      </c>
      <c r="M5" s="68" t="s">
        <v>55</v>
      </c>
      <c r="N5" s="68" t="s">
        <v>56</v>
      </c>
      <c r="O5" s="68" t="s">
        <v>57</v>
      </c>
      <c r="P5" s="68" t="s">
        <v>72</v>
      </c>
      <c r="Q5" s="68" t="s">
        <v>21</v>
      </c>
      <c r="R5" s="68" t="s">
        <v>59</v>
      </c>
      <c r="S5" s="68" t="s">
        <v>25</v>
      </c>
      <c r="T5" s="68" t="s">
        <v>2</v>
      </c>
      <c r="U5" s="68" t="s">
        <v>86</v>
      </c>
    </row>
    <row r="6" spans="1:21" s="5" customFormat="1" x14ac:dyDescent="0.25">
      <c r="A6" s="30" t="s">
        <v>23</v>
      </c>
      <c r="B6" s="30" t="s">
        <v>60</v>
      </c>
      <c r="C6" s="30" t="s">
        <v>61</v>
      </c>
      <c r="D6" s="30" t="s">
        <v>62</v>
      </c>
      <c r="E6" s="30" t="s">
        <v>63</v>
      </c>
      <c r="F6" s="30" t="s">
        <v>64</v>
      </c>
      <c r="G6" s="30" t="s">
        <v>65</v>
      </c>
      <c r="H6" s="30" t="s">
        <v>66</v>
      </c>
      <c r="I6" s="30" t="s">
        <v>67</v>
      </c>
      <c r="J6" s="30" t="s">
        <v>67</v>
      </c>
      <c r="K6" s="30" t="s">
        <v>24</v>
      </c>
      <c r="L6" s="30" t="s">
        <v>24</v>
      </c>
      <c r="M6" s="30" t="s">
        <v>24</v>
      </c>
      <c r="N6" s="30" t="s">
        <v>24</v>
      </c>
      <c r="O6" s="30" t="s">
        <v>24</v>
      </c>
      <c r="P6" s="30" t="s">
        <v>24</v>
      </c>
      <c r="Q6" s="30" t="s">
        <v>24</v>
      </c>
      <c r="R6" s="30" t="s">
        <v>68</v>
      </c>
      <c r="S6" s="30" t="s">
        <v>68</v>
      </c>
      <c r="T6" s="30" t="s">
        <v>22</v>
      </c>
      <c r="U6" s="30" t="s">
        <v>0</v>
      </c>
    </row>
    <row r="7" spans="1:21" ht="14.5" x14ac:dyDescent="0.35">
      <c r="A7" s="2">
        <v>1</v>
      </c>
      <c r="B7" s="20" t="s">
        <v>112</v>
      </c>
      <c r="C7" s="2">
        <v>1</v>
      </c>
      <c r="D7" s="22" t="s">
        <v>113</v>
      </c>
      <c r="E7" s="2" t="s">
        <v>69</v>
      </c>
      <c r="F7" s="2">
        <v>1956</v>
      </c>
      <c r="G7" s="2" t="s">
        <v>70</v>
      </c>
      <c r="H7" s="2" t="s">
        <v>71</v>
      </c>
      <c r="I7" s="2">
        <v>281</v>
      </c>
      <c r="J7" s="2">
        <v>30</v>
      </c>
      <c r="K7" s="2">
        <v>43500</v>
      </c>
      <c r="L7" s="2">
        <v>56000</v>
      </c>
      <c r="M7" s="2">
        <v>36000</v>
      </c>
      <c r="N7" s="31">
        <v>28931</v>
      </c>
      <c r="O7" s="2">
        <f>215*12</f>
        <v>2580</v>
      </c>
      <c r="P7" s="2">
        <f>320*12</f>
        <v>3840</v>
      </c>
      <c r="Q7" s="21">
        <f>L7-N7</f>
        <v>27069</v>
      </c>
      <c r="R7" s="17">
        <f>(L7-N7)/L7</f>
        <v>0.483375</v>
      </c>
      <c r="S7" s="32">
        <v>3.8800000000000001E-2</v>
      </c>
      <c r="T7" s="33">
        <v>2020</v>
      </c>
      <c r="U7" s="16">
        <f>K7/P7</f>
        <v>11.328125</v>
      </c>
    </row>
    <row r="8" spans="1:21" ht="14.5" x14ac:dyDescent="0.35">
      <c r="A8" s="2">
        <v>2</v>
      </c>
      <c r="B8" s="20" t="s">
        <v>112</v>
      </c>
      <c r="C8" s="2">
        <v>2</v>
      </c>
      <c r="D8" s="22" t="s">
        <v>113</v>
      </c>
      <c r="E8" s="2" t="s">
        <v>69</v>
      </c>
      <c r="F8" s="2"/>
      <c r="G8" s="2"/>
      <c r="H8" s="2"/>
      <c r="I8" s="2"/>
      <c r="J8" s="2"/>
      <c r="K8" s="2"/>
      <c r="L8" s="2"/>
      <c r="M8" s="2"/>
      <c r="N8" s="31"/>
      <c r="O8" s="2"/>
      <c r="P8" s="2"/>
      <c r="Q8" s="21"/>
      <c r="R8" s="17"/>
      <c r="S8" s="32"/>
      <c r="T8" s="33"/>
      <c r="U8" s="16"/>
    </row>
    <row r="9" spans="1:21" ht="14.5" x14ac:dyDescent="0.35">
      <c r="A9" s="2">
        <v>3</v>
      </c>
      <c r="B9" s="20" t="s">
        <v>112</v>
      </c>
      <c r="C9" s="2">
        <v>3</v>
      </c>
      <c r="D9" s="22" t="s">
        <v>113</v>
      </c>
      <c r="E9" s="2" t="s">
        <v>69</v>
      </c>
      <c r="F9" s="2"/>
      <c r="G9" s="2"/>
      <c r="H9" s="2"/>
      <c r="I9" s="2"/>
      <c r="J9" s="2"/>
      <c r="K9" s="2"/>
      <c r="L9" s="2"/>
      <c r="M9" s="2"/>
      <c r="N9" s="31"/>
      <c r="O9" s="2"/>
      <c r="P9" s="2"/>
      <c r="Q9" s="21"/>
      <c r="R9" s="17"/>
      <c r="S9" s="32"/>
      <c r="T9" s="33"/>
      <c r="U9" s="16"/>
    </row>
    <row r="10" spans="1:21" ht="14.5" x14ac:dyDescent="0.35">
      <c r="A10" s="2">
        <v>4</v>
      </c>
      <c r="B10" s="20" t="s">
        <v>112</v>
      </c>
      <c r="C10" s="2">
        <v>4</v>
      </c>
      <c r="D10" s="22" t="s">
        <v>113</v>
      </c>
      <c r="E10" s="2" t="s">
        <v>69</v>
      </c>
      <c r="F10" s="2"/>
      <c r="G10" s="2"/>
      <c r="H10" s="2"/>
      <c r="I10" s="2"/>
      <c r="J10" s="2"/>
      <c r="K10" s="2"/>
      <c r="L10" s="2"/>
      <c r="M10" s="2"/>
      <c r="N10" s="31"/>
      <c r="O10" s="2"/>
      <c r="P10" s="2"/>
      <c r="Q10" s="21"/>
      <c r="R10" s="17"/>
      <c r="S10" s="32"/>
      <c r="T10" s="33"/>
      <c r="U10" s="16"/>
    </row>
    <row r="11" spans="1:21" ht="14.5" x14ac:dyDescent="0.35">
      <c r="A11" s="2">
        <v>5</v>
      </c>
      <c r="B11" s="20" t="s">
        <v>112</v>
      </c>
      <c r="C11" s="2">
        <v>5</v>
      </c>
      <c r="D11" s="22" t="s">
        <v>113</v>
      </c>
      <c r="E11" s="2" t="s">
        <v>69</v>
      </c>
      <c r="F11" s="2"/>
      <c r="G11" s="2"/>
      <c r="H11" s="2"/>
      <c r="I11" s="2"/>
      <c r="J11" s="2"/>
      <c r="K11" s="2"/>
      <c r="L11" s="2"/>
      <c r="M11" s="2"/>
      <c r="N11" s="31"/>
      <c r="O11" s="2"/>
      <c r="P11" s="2"/>
      <c r="Q11" s="21"/>
      <c r="R11" s="17"/>
      <c r="S11" s="32"/>
      <c r="T11" s="33"/>
      <c r="U11" s="16"/>
    </row>
    <row r="12" spans="1:21" ht="14.5" x14ac:dyDescent="0.35">
      <c r="A12" s="2">
        <v>6</v>
      </c>
      <c r="B12" s="20"/>
      <c r="C12" s="2"/>
      <c r="D12" s="2"/>
      <c r="E12" s="2"/>
      <c r="F12" s="2"/>
      <c r="G12" s="2"/>
      <c r="H12" s="2"/>
      <c r="I12" s="2"/>
      <c r="J12" s="2"/>
      <c r="K12" s="2"/>
      <c r="L12" s="2"/>
      <c r="M12" s="2"/>
      <c r="N12" s="31"/>
      <c r="O12" s="2"/>
      <c r="P12" s="2"/>
      <c r="Q12" s="21"/>
      <c r="R12" s="17"/>
      <c r="S12" s="32"/>
      <c r="T12" s="33"/>
      <c r="U12" s="16"/>
    </row>
    <row r="13" spans="1:21" ht="14.5" x14ac:dyDescent="0.35">
      <c r="A13" s="2">
        <v>7</v>
      </c>
      <c r="B13" s="20"/>
      <c r="C13" s="2"/>
      <c r="D13" s="2"/>
      <c r="E13" s="2"/>
      <c r="F13" s="2"/>
      <c r="G13" s="2"/>
      <c r="H13" s="2"/>
      <c r="I13" s="2"/>
      <c r="J13" s="2"/>
      <c r="K13" s="2"/>
      <c r="L13" s="2"/>
      <c r="M13" s="2"/>
      <c r="N13" s="31"/>
      <c r="O13" s="2"/>
      <c r="P13" s="2"/>
      <c r="Q13" s="21"/>
      <c r="R13" s="17"/>
      <c r="S13" s="32"/>
      <c r="T13" s="33"/>
      <c r="U13" s="16"/>
    </row>
    <row r="14" spans="1:21" ht="14.5" x14ac:dyDescent="0.35">
      <c r="A14" s="2">
        <v>8</v>
      </c>
      <c r="B14" s="20"/>
      <c r="C14" s="2"/>
      <c r="D14" s="2"/>
      <c r="E14" s="2"/>
      <c r="F14" s="2"/>
      <c r="G14" s="2"/>
      <c r="H14" s="2"/>
      <c r="I14" s="2"/>
      <c r="J14" s="2"/>
      <c r="K14" s="2"/>
      <c r="L14" s="2"/>
      <c r="M14" s="2"/>
      <c r="N14" s="31"/>
      <c r="O14" s="2"/>
      <c r="P14" s="2"/>
      <c r="Q14" s="21"/>
      <c r="R14" s="17"/>
      <c r="S14" s="32"/>
      <c r="T14" s="33"/>
      <c r="U14" s="16"/>
    </row>
    <row r="15" spans="1:21" ht="14.5" x14ac:dyDescent="0.35">
      <c r="A15" s="2">
        <v>9</v>
      </c>
      <c r="B15" s="20"/>
      <c r="C15" s="2"/>
      <c r="D15" s="2"/>
      <c r="E15" s="2"/>
      <c r="F15" s="2"/>
      <c r="G15" s="2"/>
      <c r="H15" s="2"/>
      <c r="I15" s="2"/>
      <c r="J15" s="2"/>
      <c r="K15" s="2"/>
      <c r="L15" s="2"/>
      <c r="M15" s="2"/>
      <c r="N15" s="31"/>
      <c r="O15" s="2"/>
      <c r="P15" s="2"/>
      <c r="Q15" s="21"/>
      <c r="R15" s="17"/>
      <c r="S15" s="32"/>
      <c r="T15" s="33"/>
      <c r="U15" s="16"/>
    </row>
    <row r="16" spans="1:21" ht="14.5" x14ac:dyDescent="0.35">
      <c r="A16" s="2">
        <v>10</v>
      </c>
      <c r="B16" s="20"/>
      <c r="C16" s="2"/>
      <c r="D16" s="2"/>
      <c r="E16" s="2"/>
      <c r="F16" s="2"/>
      <c r="G16" s="2"/>
      <c r="H16" s="2"/>
      <c r="I16" s="2"/>
      <c r="J16" s="2"/>
      <c r="K16" s="2"/>
      <c r="L16" s="2"/>
      <c r="M16" s="2"/>
      <c r="N16" s="31"/>
      <c r="O16" s="2"/>
      <c r="P16" s="2"/>
      <c r="Q16" s="21"/>
      <c r="R16" s="17"/>
      <c r="S16" s="32"/>
      <c r="T16" s="33"/>
      <c r="U16" s="16"/>
    </row>
    <row r="17" spans="1:21" ht="14.5" x14ac:dyDescent="0.35">
      <c r="A17" s="2">
        <v>11</v>
      </c>
      <c r="B17" s="20"/>
      <c r="C17" s="2"/>
      <c r="D17" s="2"/>
      <c r="E17" s="2"/>
      <c r="F17" s="2"/>
      <c r="G17" s="2"/>
      <c r="H17" s="2"/>
      <c r="I17" s="2"/>
      <c r="J17" s="2"/>
      <c r="K17" s="2"/>
      <c r="L17" s="2"/>
      <c r="M17" s="2"/>
      <c r="N17" s="34"/>
      <c r="O17" s="2"/>
      <c r="P17" s="2"/>
      <c r="Q17" s="21"/>
      <c r="R17" s="35"/>
      <c r="S17" s="32"/>
      <c r="T17" s="33"/>
      <c r="U17" s="16"/>
    </row>
    <row r="18" spans="1:21" x14ac:dyDescent="0.25">
      <c r="A18" s="2">
        <v>12</v>
      </c>
      <c r="B18" s="2"/>
      <c r="C18" s="2"/>
      <c r="D18" s="2"/>
      <c r="E18" s="2"/>
      <c r="F18" s="2"/>
      <c r="G18" s="2"/>
      <c r="H18" s="2"/>
      <c r="I18" s="2"/>
      <c r="J18" s="2"/>
      <c r="K18" s="2"/>
      <c r="L18" s="2"/>
      <c r="M18" s="2"/>
      <c r="N18" s="2"/>
      <c r="O18" s="2"/>
      <c r="P18" s="2"/>
      <c r="Q18" s="2"/>
      <c r="R18" s="2"/>
      <c r="S18" s="2"/>
      <c r="T18" s="2"/>
      <c r="U18" s="2"/>
    </row>
    <row r="19" spans="1:21" x14ac:dyDescent="0.25">
      <c r="A19" s="2">
        <v>13</v>
      </c>
      <c r="B19" s="2"/>
      <c r="C19" s="2"/>
      <c r="D19" s="2"/>
      <c r="E19" s="2"/>
      <c r="F19" s="2"/>
      <c r="G19" s="2"/>
      <c r="H19" s="2"/>
      <c r="I19" s="2"/>
      <c r="J19" s="2"/>
      <c r="K19" s="2"/>
      <c r="L19" s="2"/>
      <c r="M19" s="2"/>
      <c r="N19" s="2"/>
      <c r="O19" s="2"/>
      <c r="P19" s="2"/>
      <c r="Q19" s="2"/>
      <c r="R19" s="2"/>
      <c r="S19" s="2"/>
      <c r="T19" s="2"/>
      <c r="U19" s="2"/>
    </row>
    <row r="20" spans="1:21" x14ac:dyDescent="0.25">
      <c r="A20" s="2">
        <v>14</v>
      </c>
      <c r="B20" s="2"/>
      <c r="C20" s="2"/>
      <c r="D20" s="2"/>
      <c r="E20" s="2"/>
      <c r="F20" s="2"/>
      <c r="G20" s="2"/>
      <c r="H20" s="2"/>
      <c r="I20" s="2"/>
      <c r="J20" s="2"/>
      <c r="K20" s="2"/>
      <c r="L20" s="2"/>
      <c r="M20" s="2"/>
      <c r="N20" s="2"/>
      <c r="O20" s="2"/>
      <c r="P20" s="2"/>
      <c r="Q20" s="2"/>
      <c r="R20" s="2"/>
      <c r="S20" s="2"/>
      <c r="T20" s="2"/>
      <c r="U20" s="2"/>
    </row>
    <row r="21" spans="1:21" ht="13" thickBot="1" x14ac:dyDescent="0.3">
      <c r="A21" s="36">
        <v>15</v>
      </c>
      <c r="B21" s="36"/>
      <c r="C21" s="36"/>
      <c r="D21" s="36"/>
      <c r="E21" s="36"/>
      <c r="F21" s="36"/>
      <c r="G21" s="36"/>
      <c r="H21" s="36"/>
      <c r="I21" s="36"/>
      <c r="J21" s="36"/>
      <c r="K21" s="36"/>
      <c r="L21" s="36"/>
      <c r="M21" s="36"/>
      <c r="N21" s="36"/>
      <c r="O21" s="36"/>
      <c r="P21" s="36"/>
      <c r="Q21" s="36"/>
      <c r="R21" s="36"/>
      <c r="S21" s="36"/>
      <c r="T21" s="36"/>
      <c r="U21" s="36"/>
    </row>
    <row r="22" spans="1:21" s="1" customFormat="1" ht="13.5" thickTop="1" x14ac:dyDescent="0.3">
      <c r="A22" s="69" t="s">
        <v>116</v>
      </c>
      <c r="B22" s="69"/>
      <c r="C22" s="69"/>
      <c r="D22" s="69"/>
      <c r="E22" s="69"/>
      <c r="F22" s="69"/>
      <c r="G22" s="69"/>
      <c r="H22" s="69"/>
      <c r="I22" s="69"/>
      <c r="J22" s="69">
        <f t="shared" ref="J22:Q22" si="0">SUM(J7:J21)</f>
        <v>30</v>
      </c>
      <c r="K22" s="69">
        <f t="shared" si="0"/>
        <v>43500</v>
      </c>
      <c r="L22" s="69">
        <f t="shared" si="0"/>
        <v>56000</v>
      </c>
      <c r="M22" s="69">
        <f t="shared" si="0"/>
        <v>36000</v>
      </c>
      <c r="N22" s="69">
        <f t="shared" si="0"/>
        <v>28931</v>
      </c>
      <c r="O22" s="69">
        <f t="shared" si="0"/>
        <v>2580</v>
      </c>
      <c r="P22" s="69">
        <f t="shared" si="0"/>
        <v>3840</v>
      </c>
      <c r="Q22" s="69">
        <f t="shared" si="0"/>
        <v>27069</v>
      </c>
      <c r="R22" s="70">
        <f>(L22-N22)/L22</f>
        <v>0.483375</v>
      </c>
      <c r="S22" s="71">
        <f>SUMPRODUCT(S7:S16,N7:N16)/N22</f>
        <v>3.8800000000000001E-2</v>
      </c>
      <c r="T22" s="70"/>
      <c r="U22" s="72">
        <f>K22/P22</f>
        <v>11.328125</v>
      </c>
    </row>
    <row r="24" spans="1:21" x14ac:dyDescent="0.25">
      <c r="K24" s="3"/>
      <c r="P24" s="15"/>
    </row>
  </sheetData>
  <mergeCells count="1">
    <mergeCell ref="A5:E5"/>
  </mergeCells>
  <printOptions gridLines="1"/>
  <pageMargins left="0.78740157499999996" right="0.78740157499999996" top="0.984251969" bottom="0.984251969" header="0.4921259845" footer="0.4921259845"/>
  <pageSetup scale="4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DIY Einnahmen-Ausgaben</vt:lpstr>
      <vt:lpstr>DIY Vermögen</vt:lpstr>
      <vt:lpstr>DIY Immobilien</vt:lpstr>
    </vt:vector>
  </TitlesOfParts>
  <Company>Corporate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Axel Kalthoff</dc:creator>
  <cp:lastModifiedBy>Axel Kalthoff</cp:lastModifiedBy>
  <cp:lastPrinted>2015-06-30T19:10:29Z</cp:lastPrinted>
  <dcterms:created xsi:type="dcterms:W3CDTF">2010-05-12T16:21:09Z</dcterms:created>
  <dcterms:modified xsi:type="dcterms:W3CDTF">2017-11-28T06:05:16Z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hinkcellXlWorkbookDoNotDelete" linkTarget="&lt;?xml version=&quot;1.0&quot; encoding=&quot;UTF-16&quot; standalone=&quot;yes&quot;?&gt;&#10;&lt;root reqver=&quot;17819&quot;&gt;&lt;version val=&quot;17885&quot;/&gt;&lt;CXlWorkbook id=&quot;1&quot;&gt;&lt;m_cxllink/&gt;&lt;/CXlWorkbook&gt;&lt;/root&gt;">
    <vt:bool>false</vt:bool>
  </property>
</Properties>
</file>