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xel\Downloads\"/>
    </mc:Choice>
  </mc:AlternateContent>
  <bookViews>
    <workbookView xWindow="0" yWindow="0" windowWidth="20490" windowHeight="7755" tabRatio="805" activeTab="1"/>
  </bookViews>
  <sheets>
    <sheet name="Titel und Disclaimer" sheetId="47" r:id="rId1"/>
    <sheet name="Piotroski F Score" sheetId="78" r:id="rId2"/>
    <sheet name="Abschluss konsolidiert" sheetId="44" r:id="rId3"/>
    <sheet name="Kennzahlen" sheetId="39" r:id="rId4"/>
  </sheets>
  <calcPr calcId="152511"/>
</workbook>
</file>

<file path=xl/calcChain.xml><?xml version="1.0" encoding="utf-8"?>
<calcChain xmlns="http://schemas.openxmlformats.org/spreadsheetml/2006/main">
  <c r="B6" i="44" l="1"/>
  <c r="B5" i="44"/>
  <c r="B6" i="39"/>
  <c r="B5" i="39"/>
  <c r="B7" i="78"/>
  <c r="B7" i="39" s="1"/>
  <c r="G11" i="39"/>
  <c r="F11" i="39"/>
  <c r="F16" i="39"/>
  <c r="G16" i="39"/>
  <c r="B7" i="44" l="1"/>
  <c r="E35" i="78"/>
  <c r="E32" i="78"/>
  <c r="E30" i="78"/>
  <c r="E29" i="78"/>
  <c r="G21" i="39" l="1"/>
  <c r="F34" i="78" l="1"/>
  <c r="G27" i="39" l="1"/>
  <c r="D8" i="44" l="1"/>
  <c r="D34" i="44" l="1"/>
  <c r="D36" i="44"/>
  <c r="D35" i="44"/>
  <c r="D13" i="44"/>
  <c r="D15" i="44"/>
  <c r="D28" i="44"/>
  <c r="D32" i="44"/>
  <c r="D33" i="44"/>
  <c r="D26" i="44"/>
  <c r="D37" i="44"/>
  <c r="D14" i="44"/>
  <c r="D42" i="44"/>
  <c r="D27" i="44"/>
  <c r="G31" i="39" l="1"/>
  <c r="F27" i="39"/>
  <c r="E36" i="78" s="1"/>
  <c r="E34" i="78"/>
  <c r="E37" i="78" l="1"/>
  <c r="F21" i="39"/>
  <c r="E33" i="78" s="1"/>
  <c r="F31" i="39" l="1"/>
  <c r="E31" i="78" s="1"/>
  <c r="E28" i="78" s="1"/>
  <c r="E11" i="78" s="1"/>
</calcChain>
</file>

<file path=xl/comments1.xml><?xml version="1.0" encoding="utf-8"?>
<comments xmlns="http://schemas.openxmlformats.org/spreadsheetml/2006/main">
  <authors>
    <author>Axel</author>
  </authors>
  <commentList>
    <comment ref="C26" authorId="0" shapeId="0">
      <text>
        <r>
          <rPr>
            <b/>
            <sz val="9"/>
            <color indexed="81"/>
            <rFont val="Tahoma"/>
            <family val="2"/>
          </rPr>
          <t>Kommentar:</t>
        </r>
        <r>
          <rPr>
            <sz val="9"/>
            <color indexed="81"/>
            <rFont val="Tahoma"/>
            <family val="2"/>
          </rPr>
          <t xml:space="preserve">
Kurzfristige Vermögenswerte</t>
        </r>
      </text>
    </comment>
    <comment ref="C27" authorId="0" shapeId="0">
      <text>
        <r>
          <rPr>
            <b/>
            <sz val="9"/>
            <color indexed="81"/>
            <rFont val="Tahoma"/>
            <family val="2"/>
          </rPr>
          <t>Kommentar:</t>
        </r>
        <r>
          <rPr>
            <sz val="9"/>
            <color indexed="81"/>
            <rFont val="Tahoma"/>
            <family val="2"/>
          </rPr>
          <t xml:space="preserve">
Langfristige Vermögenswerte</t>
        </r>
      </text>
    </comment>
  </commentList>
</comments>
</file>

<file path=xl/comments2.xml><?xml version="1.0" encoding="utf-8"?>
<comments xmlns="http://schemas.openxmlformats.org/spreadsheetml/2006/main">
  <authors>
    <author>Axel</author>
  </authors>
  <commentList>
    <comment ref="C11" authorId="0" shapeId="0">
      <text>
        <r>
          <rPr>
            <sz val="9"/>
            <color indexed="81"/>
            <rFont val="Tahoma"/>
            <family val="2"/>
          </rPr>
          <t>Kapitalumschlag = Umsatzerlöse / Durchschnittliche Bilanzsumme</t>
        </r>
      </text>
    </comment>
    <comment ref="C16" authorId="0" shapeId="0">
      <text>
        <r>
          <rPr>
            <sz val="9"/>
            <color indexed="81"/>
            <rFont val="Tahoma"/>
            <family val="2"/>
          </rPr>
          <t>Current Ratio = Kurzfristige Vermögensgegenstände / Kurzfristige Verbindlichkeiten = Current Assets / Current Liabilities</t>
        </r>
      </text>
    </comment>
    <comment ref="C21" authorId="0" shapeId="0">
      <text>
        <r>
          <rPr>
            <sz val="9"/>
            <color indexed="81"/>
            <rFont val="Tahoma"/>
            <family val="2"/>
          </rPr>
          <t>Debt-to-Capital = Gesamtverschuldung / (Gesamtverschuldung + Eigenkapital) = Total Debt / (Total Debt + Total Equity)</t>
        </r>
      </text>
    </comment>
    <comment ref="C27" authorId="0" shapeId="0">
      <text>
        <r>
          <rPr>
            <sz val="9"/>
            <color indexed="81"/>
            <rFont val="Tahoma"/>
            <family val="2"/>
          </rPr>
          <t>Bruttogewinnmarge = Bruttogewinn / Umsatzerlöse = Gross Profit / Revenue</t>
        </r>
      </text>
    </comment>
    <comment ref="C31" authorId="0" shapeId="0">
      <text>
        <r>
          <rPr>
            <sz val="9"/>
            <color indexed="81"/>
            <rFont val="Tahoma"/>
            <family val="2"/>
          </rPr>
          <t>ROA = Nettogewinn / Durchschnittl. Gesamtvermögen = Net Income / Average Total Assets</t>
        </r>
      </text>
    </comment>
  </commentList>
</comments>
</file>

<file path=xl/connections.xml><?xml version="1.0" encoding="utf-8"?>
<connections xmlns="http://schemas.openxmlformats.org/spreadsheetml/2006/main">
  <connection id="1" name="quotes" type="6" refreshedVersion="0" background="1">
    <textPr prompt="0" sourceFile="http://finance.yahoo.com/d/quotes.csv?s=&amp;f=ee7e8l1jkk4db4j2" decimal="," thousands=".">
      <textFields>
        <textField/>
      </textFields>
    </textPr>
  </connection>
  <connection id="2" name="quotes1" type="6" refreshedVersion="0" background="1">
    <textPr prompt="0" sourceFile="http://finance.yahoo.com/d/quotes.csv?s=&amp;f=ee7e8l1jkk4db4j2" decimal="," thousands=".">
      <textFields>
        <textField/>
      </textFields>
    </textPr>
  </connection>
  <connection id="3" name="quotes2" type="6" refreshedVersion="0" background="1">
    <textPr prompt="0" sourceFile="http://finance.yahoo.com/d/quotes.csv?s=&amp;f=ee7e8l1jkk4db4j2" decimal="," thousands=".">
      <textFields>
        <textField/>
      </textFields>
    </textPr>
  </connection>
</connections>
</file>

<file path=xl/sharedStrings.xml><?xml version="1.0" encoding="utf-8"?>
<sst xmlns="http://schemas.openxmlformats.org/spreadsheetml/2006/main" count="201" uniqueCount="134">
  <si>
    <t>USD</t>
  </si>
  <si>
    <t>Revenue</t>
  </si>
  <si>
    <t>Kapitalumschlag</t>
  </si>
  <si>
    <t>Gesamtkapitalrendite</t>
  </si>
  <si>
    <t>Gewinn- und Verlustrechnung</t>
  </si>
  <si>
    <t>Bilanz</t>
  </si>
  <si>
    <t>Kapitalflussrechnung</t>
  </si>
  <si>
    <t>-</t>
  </si>
  <si>
    <t>%</t>
  </si>
  <si>
    <t>Item</t>
  </si>
  <si>
    <t>Unit/Einheit</t>
  </si>
  <si>
    <t>Bezeichnung</t>
  </si>
  <si>
    <t>DIY Investor</t>
  </si>
  <si>
    <t>diyinvestor.de</t>
  </si>
  <si>
    <t>axel@diyinvestor.de</t>
  </si>
  <si>
    <t>Luegplatz 2</t>
  </si>
  <si>
    <t>40545 Düsseldorf</t>
  </si>
  <si>
    <t>DISCLAIMER</t>
  </si>
  <si>
    <t>Die Inhalte dieses Dokumentes wurden mit größtmöglicher Sorgfalt und nach bestem Gewissen erstellt. DIY Investor übernimmt jedoch keine Gewähr für die Aktualität, Vollständigkeit und Richtigkeit der bereitgestellten Informationen.</t>
  </si>
  <si>
    <t>Die hier veröffentlichten Inhalte, Werke und bereitgestellten Informationen unterliegen dem deutschen Urheberrecht und Leistungsschutzrecht. Jede Art der Vervielfältigung, Bearbeitung, Verbreitung, Einspeicherung und jede Art der Verwertung außerhalb der Grenzen des Urheberrechts bedarf der vorherigen schriftlichen Zustimmung des jeweiligen Rechteinhabers. Das unerlaubte Kopieren/Speichern der bereitgestellten Informationen ist nicht gestattet.</t>
  </si>
  <si>
    <t>Umsatzerlöse</t>
  </si>
  <si>
    <t>Net Income</t>
  </si>
  <si>
    <t>Total Debt</t>
  </si>
  <si>
    <t>Total Equity</t>
  </si>
  <si>
    <t>Total Assets</t>
  </si>
  <si>
    <t>Fremdkapital</t>
  </si>
  <si>
    <t>Eigenkapital</t>
  </si>
  <si>
    <t>Bilanzsumme</t>
  </si>
  <si>
    <t>Anlagevermögen</t>
  </si>
  <si>
    <t>Umlaufvermögen</t>
  </si>
  <si>
    <t>Finanzkennzahlen (Financial Ratios)</t>
  </si>
  <si>
    <t>Abschlüsse</t>
  </si>
  <si>
    <t>Aktivitätskennzahlen (Activity Ratios)</t>
  </si>
  <si>
    <t>Liquiditätskennzahlen (Liquidity Ratios)</t>
  </si>
  <si>
    <t>Stabilitätskennzahlen (Stability Ratios)</t>
  </si>
  <si>
    <t>Ertrags- und Rentabilitätskennzahlen (Profitability Ratios)</t>
  </si>
  <si>
    <t>Formula/ Formel</t>
  </si>
  <si>
    <t>Kapitalumschlag = Umsatzerlöse / Durchschnittliche Bilanzsumme</t>
  </si>
  <si>
    <t>Current Ratio = Kurzfristige Vermögensgegenstände / Kurzfristige Verbindlichkeiten = Current Assets / Current Liabilities</t>
  </si>
  <si>
    <t>Debt-to-Capital = Gesamtverschuldung / (Gesamtverschuldung + Eigenkapital) = Total Debt / (Total Debt + Total Equity)</t>
  </si>
  <si>
    <t>Bruttogewinnmarge = Bruttogewinn / Umsatzerlöse = Gross Profit / Revenue</t>
  </si>
  <si>
    <t>ROA = Nettogewinn / Durchschnittl. Gesamtvermögen = Net Income / Average Total Assets</t>
  </si>
  <si>
    <t>Total Asset Turnover</t>
  </si>
  <si>
    <t>Current Ratio</t>
  </si>
  <si>
    <t>Liquidität 3. Grades</t>
  </si>
  <si>
    <t>Debt-to-Capital</t>
  </si>
  <si>
    <t>Bruttogewinnmarge</t>
  </si>
  <si>
    <t>Gross Margin</t>
  </si>
  <si>
    <t>Gross Profit</t>
  </si>
  <si>
    <t>Bruttogewinn</t>
  </si>
  <si>
    <t>Mio. Stück</t>
  </si>
  <si>
    <t>Current Assets</t>
  </si>
  <si>
    <t>Non-current Assets</t>
  </si>
  <si>
    <t>Aktiva (Assets)</t>
  </si>
  <si>
    <t>Passiva (Equity &amp; Liabilities)</t>
  </si>
  <si>
    <t>Non-current Liabilities</t>
  </si>
  <si>
    <t>Current Liabilities</t>
  </si>
  <si>
    <t>Langfristige Schulden</t>
  </si>
  <si>
    <t>Kurzfristige Schulden</t>
  </si>
  <si>
    <t>Cash Flow from Operating Activities</t>
  </si>
  <si>
    <t>Unit/ Einheit</t>
  </si>
  <si>
    <t>IFRS / US GAAP</t>
  </si>
  <si>
    <t>Cash Flow aus betrieblicher Tätigkeit</t>
  </si>
  <si>
    <t>Debt-to-Capital / Debt-to-Assets</t>
  </si>
  <si>
    <t>Return on Assets (ROA)</t>
  </si>
  <si>
    <t>Währung:</t>
  </si>
  <si>
    <t>Einheit:</t>
  </si>
  <si>
    <t>million</t>
  </si>
  <si>
    <t>Reingewinn</t>
  </si>
  <si>
    <t>Shares Outstanding (Basic)</t>
  </si>
  <si>
    <t>Pro Aktie</t>
  </si>
  <si>
    <t>Shares Outstanding (Fully Diluted)</t>
  </si>
  <si>
    <t>Anzahl Aktien (unverwässert)</t>
  </si>
  <si>
    <t>Anzahl Aktien (verwässert)</t>
  </si>
  <si>
    <t>Währung / Einheit:</t>
  </si>
  <si>
    <t>Redeemable Non-controlling Interest</t>
  </si>
  <si>
    <t>Zahlbare Minderheitsanteile</t>
  </si>
  <si>
    <t>Umsatzrenditen</t>
  </si>
  <si>
    <t>Kapitalrenditen (nach Steuern)</t>
  </si>
  <si>
    <t>Apple Inc.</t>
  </si>
  <si>
    <t>AAPL</t>
  </si>
  <si>
    <t>Erläuterung</t>
  </si>
  <si>
    <t>Letztes Geschäftsjahresende:</t>
  </si>
  <si>
    <t>Profitability</t>
  </si>
  <si>
    <t>Profitabilität</t>
  </si>
  <si>
    <t>Piotroski F Score</t>
  </si>
  <si>
    <t>Auswertung</t>
  </si>
  <si>
    <t>2. Positive operating Cash Flow</t>
  </si>
  <si>
    <t>1. Positive Net Income</t>
  </si>
  <si>
    <t>3. Higher Return on Assets</t>
  </si>
  <si>
    <t>Leverage, Liquidity, and Source of Funds</t>
  </si>
  <si>
    <t>Operating Efficiency</t>
  </si>
  <si>
    <t>1. Net Income</t>
  </si>
  <si>
    <t>2. Operating Cash Flow</t>
  </si>
  <si>
    <t>3. Return on Assets</t>
  </si>
  <si>
    <t>4. Earnings Quality</t>
  </si>
  <si>
    <t>5. Long-term Debt vs. Assets</t>
  </si>
  <si>
    <t>6. Current Ratio</t>
  </si>
  <si>
    <t>7. Shares Outstanding</t>
  </si>
  <si>
    <t>8. Gross Margin</t>
  </si>
  <si>
    <t>9. Asset Turnover</t>
  </si>
  <si>
    <t>1. Nettogewinn</t>
  </si>
  <si>
    <t>2. Operativer Cash Flow</t>
  </si>
  <si>
    <t>3. Gesamtkapitalrendite</t>
  </si>
  <si>
    <t>4. Gewinnqualität</t>
  </si>
  <si>
    <t>5. Langfristige Verbindlichkeiten vs. Gesamtvermögen</t>
  </si>
  <si>
    <t>6. Liquidität 3. Grades</t>
  </si>
  <si>
    <t>7. Anzahl umlaufender Aktien</t>
  </si>
  <si>
    <t>8. Bruttomarge</t>
  </si>
  <si>
    <t>9. Kapitalumschlag</t>
  </si>
  <si>
    <t>5. Lower LT-Debt/Assets</t>
  </si>
  <si>
    <t>6. Higher Current Ratio</t>
  </si>
  <si>
    <t xml:space="preserve">7. Stable or Decreasing Shares Outstanding </t>
  </si>
  <si>
    <t>8. Higher Gross Margin</t>
  </si>
  <si>
    <t>9. Higher Asset Turnover</t>
  </si>
  <si>
    <t>1. Positiver Nettogewinn</t>
  </si>
  <si>
    <t>2. Positiver operativer Cash Flow</t>
  </si>
  <si>
    <t>3. Gesamtkapitalrendite höher als Vorjahr</t>
  </si>
  <si>
    <t>4. Operativer Cash Flow größer als Nettogewinn</t>
  </si>
  <si>
    <t>4. Operating Cash Flow higher than Net Income</t>
  </si>
  <si>
    <t>Leverage, Liquidität und Finanzierung</t>
  </si>
  <si>
    <t>5. LT-Debt/Assets niedriger als Vorjahr</t>
  </si>
  <si>
    <t>6. Liquidität 3. Grades (Current Ratio) höher als Vorjahr</t>
  </si>
  <si>
    <t>7. Anzahl umlaufender Aktien kleiner oder gleich Vorjahr</t>
  </si>
  <si>
    <t>Operative Effizienz</t>
  </si>
  <si>
    <t>8. Bruttomarge höher als Vorjahr</t>
  </si>
  <si>
    <t>9. Kapitalumschlag höher als Vorjahr</t>
  </si>
  <si>
    <t>Total Score (= sum of individual scores)</t>
  </si>
  <si>
    <t>Gesamtscore (Summe der Einzel-Scores)</t>
  </si>
  <si>
    <t>F Score</t>
  </si>
  <si>
    <t>Jahr 0</t>
  </si>
  <si>
    <t>Jahr -1</t>
  </si>
  <si>
    <t>PIOTROSKI F SCORE</t>
  </si>
  <si>
    <t>DIY Investor übernimmt keine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</si>
</sst>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 formatCode="&quot;$&quot;#,##0.00_);[Red]\(&quot;$&quot;#,##0.00\)"/>
    <numFmt numFmtId="41" formatCode="_(* #,##0_);_(* \(#,##0\);_(* &quot;-&quot;_);_(@_)"/>
    <numFmt numFmtId="43" formatCode="_(* #,##0.00_);_(* \(#,##0.00\);_(* &quot;-&quot;??_);_(@_)"/>
    <numFmt numFmtId="164" formatCode="0.0%"/>
    <numFmt numFmtId="165" formatCode="_([$€]* #,##0.00_);_([$€]* \(#,##0.00\);_([$€]* &quot;-&quot;??_);_(@_)"/>
    <numFmt numFmtId="166" formatCode="_(* #,##0.0_);_(* \(#,##0.0\);_(* &quot;-&quot;?_);_(@_)"/>
    <numFmt numFmtId="167" formatCode="_(* #,##0.0_);_(* \(#,##0.0\);_(* &quot;-&quot;_);_(@_)"/>
    <numFmt numFmtId="168" formatCode="dd\.mm\.yy;@"/>
  </numFmts>
  <fonts count="26">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0"/>
      <name val="Arial"/>
      <family val="2"/>
    </font>
    <font>
      <u/>
      <sz val="10"/>
      <color indexed="12"/>
      <name val="Arial"/>
      <family val="2"/>
    </font>
    <font>
      <b/>
      <sz val="14"/>
      <name val="Arial"/>
      <family val="2"/>
    </font>
    <font>
      <b/>
      <sz val="9"/>
      <color indexed="81"/>
      <name val="Tahoma"/>
      <family val="2"/>
    </font>
    <font>
      <sz val="9"/>
      <color indexed="81"/>
      <name val="Tahoma"/>
      <family val="2"/>
    </font>
    <font>
      <sz val="10"/>
      <name val="Geneva"/>
    </font>
    <font>
      <b/>
      <sz val="20"/>
      <name val="Arial"/>
      <family val="2"/>
    </font>
    <font>
      <i/>
      <sz val="10"/>
      <name val="Arial"/>
      <family val="2"/>
    </font>
    <font>
      <b/>
      <sz val="24"/>
      <name val="Arial"/>
      <family val="2"/>
    </font>
    <font>
      <sz val="8"/>
      <color rgb="FF2A2A2A"/>
      <name val="Helvetica"/>
    </font>
    <font>
      <b/>
      <sz val="10"/>
      <color theme="6" tint="-0.249977111117893"/>
      <name val="Arial"/>
      <family val="2"/>
    </font>
    <font>
      <b/>
      <sz val="10"/>
      <color theme="4" tint="-0.499984740745262"/>
      <name val="Arial"/>
      <family val="2"/>
    </font>
    <font>
      <i/>
      <sz val="12"/>
      <name val="Arial"/>
      <family val="2"/>
    </font>
    <font>
      <b/>
      <sz val="10"/>
      <color rgb="FFFF0000"/>
      <name val="Webdings"/>
      <family val="1"/>
      <charset val="2"/>
    </font>
    <font>
      <b/>
      <sz val="16"/>
      <color rgb="FF2C5581"/>
      <name val="Arial"/>
      <family val="2"/>
    </font>
    <font>
      <u/>
      <sz val="11"/>
      <color theme="10"/>
      <name val="Calibri"/>
      <family val="2"/>
      <scheme val="minor"/>
    </font>
    <font>
      <sz val="10"/>
      <color theme="1"/>
      <name val="Arial"/>
      <family val="2"/>
    </font>
    <font>
      <sz val="12"/>
      <name val="Arial"/>
      <family val="2"/>
    </font>
    <font>
      <b/>
      <sz val="12"/>
      <name val="Arial"/>
      <family val="2"/>
    </font>
    <font>
      <b/>
      <sz val="12"/>
      <color rgb="FF00B050"/>
      <name val="Webdings"/>
      <family val="1"/>
      <charset val="2"/>
    </font>
  </fonts>
  <fills count="5">
    <fill>
      <patternFill patternType="none"/>
    </fill>
    <fill>
      <patternFill patternType="gray125"/>
    </fill>
    <fill>
      <patternFill patternType="solid">
        <fgColor rgb="FFFFFFFF"/>
        <bgColor indexed="64"/>
      </patternFill>
    </fill>
    <fill>
      <patternFill patternType="solid">
        <fgColor theme="6" tint="0.79998168889431442"/>
        <bgColor theme="6" tint="0.79998168889431442"/>
      </patternFill>
    </fill>
    <fill>
      <patternFill patternType="solid">
        <fgColor rgb="FFFFFF99"/>
        <bgColor indexed="64"/>
      </patternFill>
    </fill>
  </fills>
  <borders count="10">
    <border>
      <left/>
      <right/>
      <top/>
      <bottom/>
      <diagonal/>
    </border>
    <border>
      <left/>
      <right/>
      <top/>
      <bottom style="medium">
        <color indexed="64"/>
      </bottom>
      <diagonal/>
    </border>
    <border>
      <left/>
      <right/>
      <top/>
      <bottom style="thin">
        <color theme="6"/>
      </bottom>
      <diagonal/>
    </border>
    <border>
      <left/>
      <right/>
      <top/>
      <bottom style="thin">
        <color rgb="FFA5A5A5"/>
      </bottom>
      <diagonal/>
    </border>
    <border>
      <left style="thin">
        <color theme="6"/>
      </left>
      <right style="thin">
        <color theme="6"/>
      </right>
      <top style="thin">
        <color theme="6"/>
      </top>
      <bottom style="thin">
        <color theme="6"/>
      </bottom>
      <diagonal/>
    </border>
    <border>
      <left style="thin">
        <color theme="6"/>
      </left>
      <right/>
      <top style="thin">
        <color theme="6"/>
      </top>
      <bottom/>
      <diagonal/>
    </border>
    <border>
      <left style="thin">
        <color theme="6"/>
      </left>
      <right style="thin">
        <color theme="6"/>
      </right>
      <top style="thin">
        <color theme="6"/>
      </top>
      <bottom/>
      <diagonal/>
    </border>
    <border>
      <left style="thin">
        <color theme="6"/>
      </left>
      <right/>
      <top style="thin">
        <color theme="6"/>
      </top>
      <bottom style="thin">
        <color theme="6"/>
      </bottom>
      <diagonal/>
    </border>
    <border>
      <left style="thin">
        <color theme="6"/>
      </left>
      <right/>
      <top style="thin">
        <color rgb="FFA5A5A5"/>
      </top>
      <bottom/>
      <diagonal/>
    </border>
    <border>
      <left style="thin">
        <color theme="6"/>
      </left>
      <right style="thin">
        <color theme="6"/>
      </right>
      <top style="thin">
        <color rgb="FFA5A5A5"/>
      </top>
      <bottom/>
      <diagonal/>
    </border>
  </borders>
  <cellStyleXfs count="12">
    <xf numFmtId="0" fontId="0" fillId="0" borderId="0"/>
    <xf numFmtId="165" fontId="3" fillId="0" borderId="0" applyFont="0" applyFill="0" applyBorder="0" applyAlignment="0" applyProtection="0"/>
    <xf numFmtId="0" fontId="7" fillId="0" borderId="0" applyNumberFormat="0" applyFill="0" applyBorder="0" applyAlignment="0" applyProtection="0">
      <alignment vertical="top"/>
      <protection locked="0"/>
    </xf>
    <xf numFmtId="9" fontId="3" fillId="0" borderId="0" applyFont="0" applyFill="0" applyBorder="0" applyAlignment="0" applyProtection="0"/>
    <xf numFmtId="0" fontId="2" fillId="0" borderId="0"/>
    <xf numFmtId="9" fontId="2" fillId="0" borderId="0" applyFont="0" applyFill="0" applyBorder="0" applyAlignment="0" applyProtection="0"/>
    <xf numFmtId="0" fontId="11" fillId="0" borderId="0"/>
    <xf numFmtId="0" fontId="5" fillId="0" borderId="0"/>
    <xf numFmtId="8" fontId="11" fillId="0" borderId="0" applyFont="0" applyFill="0" applyBorder="0" applyAlignment="0" applyProtection="0"/>
    <xf numFmtId="43" fontId="3" fillId="0" borderId="0" applyFont="0" applyFill="0" applyBorder="0" applyAlignment="0" applyProtection="0"/>
    <xf numFmtId="0" fontId="1" fillId="0" borderId="0"/>
    <xf numFmtId="0" fontId="21" fillId="0" borderId="0" applyNumberFormat="0" applyFill="0" applyBorder="0" applyAlignment="0" applyProtection="0"/>
  </cellStyleXfs>
  <cellXfs count="67">
    <xf numFmtId="0" fontId="0" fillId="0" borderId="0" xfId="0"/>
    <xf numFmtId="0" fontId="4" fillId="0" borderId="0" xfId="0" applyFont="1"/>
    <xf numFmtId="0" fontId="0" fillId="0" borderId="0" xfId="0" applyAlignment="1">
      <alignment wrapText="1"/>
    </xf>
    <xf numFmtId="0" fontId="6" fillId="0" borderId="0" xfId="0" applyFont="1"/>
    <xf numFmtId="0" fontId="8" fillId="0" borderId="0" xfId="0" applyFont="1"/>
    <xf numFmtId="0" fontId="4" fillId="0" borderId="0" xfId="0" applyFont="1" applyAlignment="1">
      <alignment wrapText="1"/>
    </xf>
    <xf numFmtId="0" fontId="3" fillId="0" borderId="0" xfId="0" applyFont="1"/>
    <xf numFmtId="0" fontId="0" fillId="0" borderId="1" xfId="0" applyBorder="1"/>
    <xf numFmtId="0" fontId="12" fillId="0" borderId="0" xfId="0" applyFont="1"/>
    <xf numFmtId="0" fontId="3" fillId="0" borderId="0" xfId="0" applyFont="1" applyFill="1"/>
    <xf numFmtId="14" fontId="0" fillId="0" borderId="0" xfId="0" applyNumberFormat="1" applyAlignment="1">
      <alignment horizontal="left"/>
    </xf>
    <xf numFmtId="164" fontId="3" fillId="0" borderId="0" xfId="3" applyNumberFormat="1" applyFont="1" applyFill="1" applyBorder="1" applyAlignment="1">
      <alignment horizontal="right"/>
    </xf>
    <xf numFmtId="166" fontId="3" fillId="0" borderId="0" xfId="8" applyNumberFormat="1" applyFont="1" applyFill="1" applyBorder="1" applyAlignment="1">
      <alignment horizontal="right"/>
    </xf>
    <xf numFmtId="0" fontId="8" fillId="0" borderId="0" xfId="6" applyFont="1" applyFill="1" applyBorder="1" applyAlignment="1">
      <alignment horizontal="left"/>
    </xf>
    <xf numFmtId="0" fontId="3" fillId="0" borderId="0" xfId="0" applyFont="1" applyAlignment="1">
      <alignment wrapText="1"/>
    </xf>
    <xf numFmtId="0" fontId="14" fillId="0" borderId="0" xfId="0" applyFont="1" applyAlignment="1">
      <alignment wrapText="1"/>
    </xf>
    <xf numFmtId="0" fontId="7" fillId="0" borderId="0" xfId="2" applyAlignment="1" applyProtection="1">
      <alignment wrapText="1"/>
    </xf>
    <xf numFmtId="0" fontId="15" fillId="2" borderId="0" xfId="0" applyFont="1" applyFill="1" applyAlignment="1">
      <alignment wrapText="1"/>
    </xf>
    <xf numFmtId="0" fontId="3" fillId="2" borderId="0" xfId="0" applyFont="1" applyFill="1" applyAlignment="1">
      <alignment wrapText="1"/>
    </xf>
    <xf numFmtId="0" fontId="17" fillId="0" borderId="2" xfId="6" applyNumberFormat="1" applyFont="1" applyFill="1" applyBorder="1" applyAlignment="1">
      <alignment horizontal="left" wrapText="1"/>
    </xf>
    <xf numFmtId="0" fontId="17" fillId="0" borderId="2" xfId="7" applyNumberFormat="1" applyFont="1" applyFill="1" applyBorder="1" applyAlignment="1">
      <alignment horizontal="centerContinuous" vertical="top" wrapText="1"/>
    </xf>
    <xf numFmtId="0" fontId="16" fillId="0" borderId="0" xfId="6" applyNumberFormat="1" applyFont="1" applyFill="1" applyBorder="1" applyAlignment="1">
      <alignment horizontal="left"/>
    </xf>
    <xf numFmtId="166" fontId="16" fillId="0" borderId="0" xfId="8" applyNumberFormat="1" applyFont="1" applyFill="1" applyBorder="1" applyAlignment="1">
      <alignment horizontal="right"/>
    </xf>
    <xf numFmtId="0" fontId="17" fillId="0" borderId="0" xfId="7" applyNumberFormat="1" applyFont="1" applyFill="1" applyBorder="1" applyAlignment="1">
      <alignment horizontal="centerContinuous" vertical="top" wrapText="1"/>
    </xf>
    <xf numFmtId="0" fontId="18" fillId="0" borderId="0" xfId="6" applyFont="1" applyFill="1" applyBorder="1" applyAlignment="1">
      <alignment horizontal="left"/>
    </xf>
    <xf numFmtId="0" fontId="3" fillId="0" borderId="0" xfId="6" applyNumberFormat="1" applyFont="1" applyFill="1" applyBorder="1" applyAlignment="1">
      <alignment horizontal="left" wrapText="1"/>
    </xf>
    <xf numFmtId="0" fontId="17" fillId="0" borderId="2" xfId="6" applyNumberFormat="1" applyFont="1" applyBorder="1" applyAlignment="1">
      <alignment horizontal="left" wrapText="1"/>
    </xf>
    <xf numFmtId="0" fontId="17" fillId="0" borderId="2" xfId="7" applyNumberFormat="1" applyFont="1" applyBorder="1" applyAlignment="1">
      <alignment horizontal="centerContinuous" vertical="top" wrapText="1"/>
    </xf>
    <xf numFmtId="0" fontId="3" fillId="0" borderId="0" xfId="6" applyNumberFormat="1" applyFont="1" applyFill="1" applyBorder="1" applyAlignment="1">
      <alignment horizontal="left"/>
    </xf>
    <xf numFmtId="0" fontId="13" fillId="0" borderId="0" xfId="0" applyFont="1" applyFill="1"/>
    <xf numFmtId="0" fontId="0" fillId="0" borderId="1" xfId="0" applyBorder="1" applyAlignment="1">
      <alignment wrapText="1"/>
    </xf>
    <xf numFmtId="9" fontId="3" fillId="0" borderId="0" xfId="3" applyFont="1" applyFill="1" applyBorder="1" applyAlignment="1">
      <alignment horizontal="right"/>
    </xf>
    <xf numFmtId="167" fontId="3" fillId="0" borderId="0" xfId="6" applyNumberFormat="1" applyFont="1" applyFill="1" applyBorder="1" applyAlignment="1">
      <alignment horizontal="right"/>
    </xf>
    <xf numFmtId="0" fontId="0" fillId="0" borderId="0" xfId="0"/>
    <xf numFmtId="0" fontId="0" fillId="0" borderId="0" xfId="0" applyAlignment="1">
      <alignment horizontal="left"/>
    </xf>
    <xf numFmtId="0" fontId="19" fillId="0" borderId="0" xfId="0" applyFont="1"/>
    <xf numFmtId="0" fontId="0" fillId="0" borderId="0" xfId="0"/>
    <xf numFmtId="0" fontId="3" fillId="4" borderId="0" xfId="0" applyFont="1" applyFill="1" applyAlignment="1">
      <alignment horizontal="left"/>
    </xf>
    <xf numFmtId="0" fontId="20" fillId="0" borderId="0" xfId="0" applyFont="1"/>
    <xf numFmtId="0" fontId="3" fillId="0" borderId="0" xfId="6" applyNumberFormat="1" applyFont="1" applyFill="1" applyAlignment="1">
      <alignment horizontal="left"/>
    </xf>
    <xf numFmtId="0" fontId="17" fillId="0" borderId="2" xfId="7" applyNumberFormat="1" applyFont="1" applyFill="1" applyBorder="1" applyAlignment="1">
      <alignment horizontal="center" vertical="top" wrapText="1"/>
    </xf>
    <xf numFmtId="0" fontId="17" fillId="0" borderId="3" xfId="7" applyNumberFormat="1" applyFont="1" applyFill="1" applyBorder="1" applyAlignment="1">
      <alignment horizontal="centerContinuous" vertical="top" wrapText="1"/>
    </xf>
    <xf numFmtId="14" fontId="3" fillId="4" borderId="0" xfId="0" applyNumberFormat="1" applyFont="1" applyFill="1"/>
    <xf numFmtId="0" fontId="3" fillId="0" borderId="0" xfId="6" applyNumberFormat="1" applyFont="1" applyBorder="1" applyAlignment="1">
      <alignment horizontal="left"/>
    </xf>
    <xf numFmtId="0" fontId="3" fillId="3" borderId="0" xfId="6" applyNumberFormat="1" applyFont="1" applyFill="1" applyBorder="1" applyAlignment="1">
      <alignment horizontal="left"/>
    </xf>
    <xf numFmtId="0" fontId="13" fillId="0" borderId="0" xfId="6" applyNumberFormat="1" applyFont="1" applyFill="1" applyBorder="1" applyAlignment="1">
      <alignment horizontal="left" indent="1"/>
    </xf>
    <xf numFmtId="0" fontId="13" fillId="0" borderId="0" xfId="6" applyNumberFormat="1" applyFont="1" applyFill="1" applyBorder="1" applyAlignment="1">
      <alignment horizontal="left"/>
    </xf>
    <xf numFmtId="0" fontId="3" fillId="0" borderId="0" xfId="0" applyFont="1" applyFill="1" applyAlignment="1">
      <alignment horizontal="left" vertical="top" wrapText="1"/>
    </xf>
    <xf numFmtId="168" fontId="0" fillId="0" borderId="0" xfId="0" applyNumberFormat="1" applyAlignment="1">
      <alignment horizontal="right"/>
    </xf>
    <xf numFmtId="168" fontId="0" fillId="0" borderId="0" xfId="0" applyNumberFormat="1"/>
    <xf numFmtId="0" fontId="23" fillId="0" borderId="0" xfId="0" applyFont="1"/>
    <xf numFmtId="0" fontId="22" fillId="3" borderId="4" xfId="0" applyFont="1" applyFill="1" applyBorder="1"/>
    <xf numFmtId="0" fontId="22" fillId="0" borderId="4" xfId="0" applyFont="1" applyBorder="1"/>
    <xf numFmtId="0" fontId="22" fillId="0" borderId="5" xfId="0" applyFont="1" applyBorder="1"/>
    <xf numFmtId="0" fontId="22" fillId="0" borderId="6" xfId="0" applyFont="1" applyBorder="1"/>
    <xf numFmtId="0" fontId="22" fillId="3" borderId="5" xfId="0" applyFont="1" applyFill="1" applyBorder="1"/>
    <xf numFmtId="0" fontId="22" fillId="3" borderId="6" xfId="0" applyFont="1" applyFill="1" applyBorder="1"/>
    <xf numFmtId="0" fontId="22" fillId="0" borderId="7" xfId="0" applyFont="1" applyBorder="1"/>
    <xf numFmtId="0" fontId="22" fillId="3" borderId="7" xfId="0" applyFont="1" applyFill="1" applyBorder="1"/>
    <xf numFmtId="41" fontId="3" fillId="0" borderId="0" xfId="6" applyNumberFormat="1" applyFont="1" applyFill="1" applyBorder="1" applyAlignment="1"/>
    <xf numFmtId="41" fontId="3" fillId="0" borderId="0" xfId="6" applyNumberFormat="1" applyFont="1" applyFill="1" applyAlignment="1"/>
    <xf numFmtId="41" fontId="0" fillId="0" borderId="0" xfId="6" applyNumberFormat="1" applyFont="1" applyFill="1" applyBorder="1" applyAlignment="1"/>
    <xf numFmtId="0" fontId="17" fillId="0" borderId="8" xfId="6" applyNumberFormat="1" applyFont="1" applyBorder="1" applyAlignment="1">
      <alignment horizontal="left" wrapText="1"/>
    </xf>
    <xf numFmtId="0" fontId="17" fillId="0" borderId="9" xfId="6" applyNumberFormat="1" applyFont="1" applyBorder="1" applyAlignment="1">
      <alignment horizontal="left" wrapText="1"/>
    </xf>
    <xf numFmtId="0" fontId="24" fillId="0" borderId="0" xfId="6" applyNumberFormat="1" applyFont="1" applyFill="1" applyBorder="1" applyAlignment="1">
      <alignment horizontal="left"/>
    </xf>
    <xf numFmtId="167" fontId="24" fillId="0" borderId="0" xfId="6" applyNumberFormat="1" applyFont="1" applyFill="1" applyBorder="1" applyAlignment="1">
      <alignment horizontal="right"/>
    </xf>
    <xf numFmtId="0" fontId="25" fillId="0" borderId="0" xfId="0" applyFont="1"/>
  </cellXfs>
  <cellStyles count="12">
    <cellStyle name="§Q\?1@" xfId="7"/>
    <cellStyle name="Comma 2" xfId="9"/>
    <cellStyle name="Currency_fcffginzu" xfId="8"/>
    <cellStyle name="Euro" xfId="1"/>
    <cellStyle name="Hyperlink" xfId="2" builtinId="8"/>
    <cellStyle name="Hyperlink 2" xfId="11"/>
    <cellStyle name="Normal" xfId="0" builtinId="0"/>
    <cellStyle name="Normal 2" xfId="4"/>
    <cellStyle name="Normal 3" xfId="10"/>
    <cellStyle name="Normal_fcffginzu" xfId="6"/>
    <cellStyle name="Percent" xfId="3" builtinId="5"/>
    <cellStyle name="Percent 2" xfId="5"/>
  </cellStyles>
  <dxfs count="109">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left" vertical="bottom" textRotation="0" wrapText="1" indent="0" justifyLastLine="0" shrinkToFit="0" readingOrder="0"/>
    </dxf>
    <dxf>
      <font>
        <b val="0"/>
        <i/>
        <strike val="0"/>
        <condense val="0"/>
        <extend val="0"/>
        <outline val="0"/>
        <shadow val="0"/>
        <u val="none"/>
        <vertAlign val="baseline"/>
        <sz val="10"/>
        <color auto="1"/>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left" vertical="bottom" textRotation="0" wrapText="0" indent="0" justifyLastLine="0" shrinkToFit="0" readingOrder="0"/>
    </dxf>
    <dxf>
      <border outline="0">
        <top style="thin">
          <color theme="6"/>
        </top>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right" vertical="bottom" textRotation="0" wrapText="0" indent="0" justifyLastLine="0" shrinkToFit="0" readingOrder="0"/>
    </dxf>
    <dxf>
      <border outline="0">
        <bottom style="thin">
          <color theme="6"/>
        </bottom>
      </border>
    </dxf>
    <dxf>
      <font>
        <b/>
        <i val="0"/>
        <strike val="0"/>
        <condense val="0"/>
        <extend val="0"/>
        <outline val="0"/>
        <shadow val="0"/>
        <u val="none"/>
        <vertAlign val="baseline"/>
        <sz val="10"/>
        <color theme="4" tint="-0.499984740745262"/>
        <name val="Arial"/>
        <scheme val="none"/>
      </font>
      <numFmt numFmtId="0" formatCode="General"/>
      <alignment horizontal="centerContinuous"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left" vertical="bottom" textRotation="0" wrapText="0" indent="0" justifyLastLine="0" shrinkToFit="0" readingOrder="0"/>
    </dxf>
    <dxf>
      <border outline="0">
        <top style="thin">
          <color theme="6"/>
        </top>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right" vertical="bottom" textRotation="0" wrapText="0" indent="0" justifyLastLine="0" shrinkToFit="0" readingOrder="0"/>
    </dxf>
    <dxf>
      <border outline="0">
        <bottom style="thin">
          <color theme="6"/>
        </bottom>
      </border>
    </dxf>
    <dxf>
      <font>
        <b/>
        <i val="0"/>
        <strike val="0"/>
        <condense val="0"/>
        <extend val="0"/>
        <outline val="0"/>
        <shadow val="0"/>
        <u val="none"/>
        <vertAlign val="baseline"/>
        <sz val="10"/>
        <color theme="4" tint="-0.499984740745262"/>
        <name val="Arial"/>
        <scheme val="none"/>
      </font>
      <numFmt numFmtId="0" formatCode="General"/>
      <fill>
        <patternFill patternType="none">
          <fgColor indexed="64"/>
          <bgColor indexed="65"/>
        </patternFill>
      </fill>
      <alignment horizontal="centerContinuous"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left" vertical="bottom" textRotation="0" wrapText="0" indent="0" justifyLastLine="0" shrinkToFit="0" readingOrder="0"/>
    </dxf>
    <dxf>
      <border outline="0">
        <top style="thin">
          <color theme="6"/>
        </top>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right" vertical="bottom" textRotation="0" wrapText="0" indent="0" justifyLastLine="0" shrinkToFit="0" readingOrder="0"/>
    </dxf>
    <dxf>
      <border outline="0">
        <bottom style="thin">
          <color theme="6"/>
        </bottom>
      </border>
    </dxf>
    <dxf>
      <font>
        <b/>
        <i val="0"/>
        <strike val="0"/>
        <condense val="0"/>
        <extend val="0"/>
        <outline val="0"/>
        <shadow val="0"/>
        <u val="none"/>
        <vertAlign val="baseline"/>
        <sz val="10"/>
        <color theme="4" tint="-0.499984740745262"/>
        <name val="Arial"/>
        <scheme val="none"/>
      </font>
      <numFmt numFmtId="0" formatCode="General"/>
      <alignment horizontal="centerContinuous" vertical="top" textRotation="0" wrapText="1" indent="0" justifyLastLine="0" shrinkToFit="0" readingOrder="0"/>
    </dxf>
    <dxf>
      <font>
        <b val="0"/>
        <strike val="0"/>
        <outline val="0"/>
        <shadow val="0"/>
        <u val="none"/>
        <vertAlign val="baseline"/>
        <sz val="10"/>
        <color auto="1"/>
        <name val="Arial"/>
        <scheme val="none"/>
      </font>
      <fill>
        <patternFill patternType="none">
          <fgColor indexed="64"/>
          <bgColor auto="1"/>
        </patternFill>
      </fill>
    </dxf>
    <dxf>
      <font>
        <b val="0"/>
        <strike val="0"/>
        <outline val="0"/>
        <shadow val="0"/>
        <u val="none"/>
        <vertAlign val="baseline"/>
        <sz val="10"/>
        <color auto="1"/>
        <name val="Arial"/>
        <scheme val="none"/>
      </font>
      <fill>
        <patternFill patternType="none">
          <fgColor indexed="64"/>
          <bgColor auto="1"/>
        </patternFill>
      </fill>
    </dxf>
    <dxf>
      <font>
        <b val="0"/>
        <strike val="0"/>
        <outline val="0"/>
        <shadow val="0"/>
        <u val="none"/>
        <vertAlign val="baseline"/>
        <sz val="10"/>
        <color auto="1"/>
        <name val="Arial"/>
        <scheme val="none"/>
      </font>
      <fill>
        <patternFill patternType="none">
          <fgColor indexed="64"/>
          <bgColor auto="1"/>
        </patternFill>
      </fill>
      <alignment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dxf>
    <dxf>
      <font>
        <b val="0"/>
        <strike val="0"/>
        <outline val="0"/>
        <shadow val="0"/>
        <u val="none"/>
        <vertAlign val="baseline"/>
        <sz val="10"/>
        <color auto="1"/>
        <name val="Arial"/>
        <scheme val="none"/>
      </font>
      <fill>
        <patternFill patternType="none">
          <fgColor indexed="64"/>
          <bgColor auto="1"/>
        </patternFill>
      </fill>
    </dxf>
    <dxf>
      <font>
        <b val="0"/>
        <strike val="0"/>
        <outline val="0"/>
        <shadow val="0"/>
        <u val="none"/>
        <vertAlign val="baseline"/>
        <sz val="10"/>
        <color auto="1"/>
        <name val="Arial"/>
        <scheme val="none"/>
      </font>
      <fill>
        <patternFill patternType="none">
          <fgColor indexed="64"/>
          <bgColor auto="1"/>
        </patternFill>
      </fill>
    </dxf>
    <dxf>
      <border outline="0">
        <top style="thin">
          <color theme="6"/>
        </top>
      </border>
    </dxf>
    <dxf>
      <font>
        <b val="0"/>
        <strike val="0"/>
        <outline val="0"/>
        <shadow val="0"/>
        <u val="none"/>
        <vertAlign val="baseline"/>
        <sz val="10"/>
        <color auto="1"/>
        <name val="Arial"/>
        <scheme val="none"/>
      </font>
      <fill>
        <patternFill patternType="none">
          <fgColor indexed="64"/>
          <bgColor auto="1"/>
        </patternFill>
      </fill>
    </dxf>
    <dxf>
      <border outline="0">
        <bottom style="thin">
          <color theme="6"/>
        </bottom>
      </border>
    </dxf>
    <dxf>
      <font>
        <b/>
        <i val="0"/>
        <strike val="0"/>
        <condense val="0"/>
        <extend val="0"/>
        <outline val="0"/>
        <shadow val="0"/>
        <u val="none"/>
        <vertAlign val="baseline"/>
        <sz val="10"/>
        <color theme="4" tint="-0.499984740745262"/>
        <name val="Arial"/>
        <scheme val="none"/>
      </font>
      <numFmt numFmtId="0" formatCode="General"/>
      <alignment horizontal="centerContinuous" vertical="top" textRotation="0" wrapText="1" indent="0" justifyLastLine="0" shrinkToFit="0" readingOrder="0"/>
    </dxf>
    <dxf>
      <font>
        <b val="0"/>
        <strike val="0"/>
        <outline val="0"/>
        <shadow val="0"/>
        <u val="none"/>
        <vertAlign val="baseline"/>
        <sz val="10"/>
        <color auto="1"/>
        <name val="Arial"/>
        <scheme val="none"/>
      </font>
      <fill>
        <patternFill patternType="none">
          <fgColor indexed="64"/>
          <bgColor auto="1"/>
        </patternFill>
      </fill>
    </dxf>
    <dxf>
      <font>
        <b val="0"/>
        <strike val="0"/>
        <outline val="0"/>
        <shadow val="0"/>
        <u val="none"/>
        <vertAlign val="baseline"/>
        <sz val="10"/>
        <color auto="1"/>
        <name val="Arial"/>
        <scheme val="none"/>
      </font>
      <fill>
        <patternFill patternType="none">
          <fgColor indexed="64"/>
          <bgColor auto="1"/>
        </patternFill>
      </fill>
    </dxf>
    <dxf>
      <font>
        <b val="0"/>
        <strike val="0"/>
        <outline val="0"/>
        <shadow val="0"/>
        <u val="none"/>
        <vertAlign val="baseline"/>
        <sz val="10"/>
        <color auto="1"/>
        <name val="Arial"/>
        <scheme val="none"/>
      </font>
      <fill>
        <patternFill patternType="none">
          <fgColor indexed="64"/>
          <bgColor auto="1"/>
        </patternFill>
      </fill>
      <alignment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dxf>
    <dxf>
      <font>
        <b val="0"/>
        <strike val="0"/>
        <outline val="0"/>
        <shadow val="0"/>
        <u val="none"/>
        <vertAlign val="baseline"/>
        <sz val="10"/>
        <color auto="1"/>
        <name val="Arial"/>
        <scheme val="none"/>
      </font>
      <fill>
        <patternFill patternType="none">
          <fgColor indexed="64"/>
          <bgColor auto="1"/>
        </patternFill>
      </fill>
    </dxf>
    <dxf>
      <font>
        <b val="0"/>
        <strike val="0"/>
        <outline val="0"/>
        <shadow val="0"/>
        <u val="none"/>
        <vertAlign val="baseline"/>
        <sz val="10"/>
        <color auto="1"/>
        <name val="Arial"/>
        <scheme val="none"/>
      </font>
      <fill>
        <patternFill patternType="none">
          <fgColor indexed="64"/>
          <bgColor auto="1"/>
        </patternFill>
      </fill>
    </dxf>
    <dxf>
      <border outline="0">
        <top style="thin">
          <color theme="6"/>
        </top>
      </border>
    </dxf>
    <dxf>
      <font>
        <b val="0"/>
        <strike val="0"/>
        <outline val="0"/>
        <shadow val="0"/>
        <u val="none"/>
        <vertAlign val="baseline"/>
        <sz val="10"/>
        <color auto="1"/>
        <name val="Arial"/>
        <scheme val="none"/>
      </font>
      <fill>
        <patternFill patternType="none">
          <fgColor indexed="64"/>
          <bgColor auto="1"/>
        </patternFill>
      </fill>
    </dxf>
    <dxf>
      <border outline="0">
        <bottom style="thin">
          <color theme="6"/>
        </bottom>
      </border>
    </dxf>
    <dxf>
      <font>
        <b/>
        <i val="0"/>
        <strike val="0"/>
        <condense val="0"/>
        <extend val="0"/>
        <outline val="0"/>
        <shadow val="0"/>
        <u val="none"/>
        <vertAlign val="baseline"/>
        <sz val="10"/>
        <color theme="4" tint="-0.499984740745262"/>
        <name val="Arial"/>
        <scheme val="none"/>
      </font>
      <numFmt numFmtId="0" formatCode="General"/>
      <alignment horizontal="centerContinuous" vertical="top" textRotation="0" wrapText="1" indent="0" justifyLastLine="0" shrinkToFit="0" readingOrder="0"/>
    </dxf>
    <dxf>
      <font>
        <color rgb="FFFF0000"/>
        <name val="Arial"/>
      </font>
      <numFmt numFmtId="169" formatCode="_(* #,##0.00_);_(* \(#,##0.00\);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alignment horizontal="left" vertical="bottom" textRotation="0" wrapText="0" indent="0" justifyLastLine="0" shrinkToFit="0" readingOrder="0"/>
    </dxf>
    <dxf>
      <border outline="0">
        <top style="thin">
          <color theme="6"/>
        </top>
      </border>
    </dxf>
    <dxf>
      <border outline="0">
        <bottom style="thin">
          <color theme="6"/>
        </bottom>
      </border>
    </dxf>
    <dxf>
      <font>
        <b/>
        <i val="0"/>
        <strike val="0"/>
        <condense val="0"/>
        <extend val="0"/>
        <outline val="0"/>
        <shadow val="0"/>
        <u val="none"/>
        <vertAlign val="baseline"/>
        <sz val="10"/>
        <color theme="4" tint="-0.499984740745262"/>
        <name val="Arial"/>
        <scheme val="none"/>
      </font>
      <numFmt numFmtId="0" formatCode="General"/>
      <alignment horizontal="centerContinuous" vertical="top" textRotation="0" wrapText="1" indent="0" justifyLastLine="0" shrinkToFit="0" readingOrder="0"/>
    </dxf>
    <dxf>
      <font>
        <strike val="0"/>
        <outline val="0"/>
        <shadow val="0"/>
        <u val="none"/>
        <vertAlign val="baseline"/>
        <sz val="10"/>
        <color auto="1"/>
        <name val="Arial"/>
        <scheme val="none"/>
      </font>
      <numFmt numFmtId="166" formatCode="_(* #,##0.0_);_(* \(#,##0.0\);_(* &quot;-&quot;?_);_(@_)"/>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0"/>
        <color auto="1"/>
        <name val="Arial"/>
        <scheme val="none"/>
      </font>
    </dxf>
    <dxf>
      <font>
        <b val="0"/>
        <strike val="0"/>
        <outline val="0"/>
        <shadow val="0"/>
        <u val="none"/>
        <vertAlign val="baseline"/>
        <sz val="10"/>
        <color auto="1"/>
        <name val="Arial"/>
        <scheme val="none"/>
      </font>
    </dxf>
    <dxf>
      <font>
        <b val="0"/>
        <strike val="0"/>
        <outline val="0"/>
        <shadow val="0"/>
        <u val="none"/>
        <vertAlign val="baseline"/>
        <sz val="10"/>
        <color auto="1"/>
        <name val="Arial"/>
        <scheme val="none"/>
      </font>
    </dxf>
    <dxf>
      <font>
        <b val="0"/>
        <strike val="0"/>
        <outline val="0"/>
        <shadow val="0"/>
        <u val="none"/>
        <vertAlign val="baseline"/>
        <sz val="10"/>
        <color auto="1"/>
        <name val="Arial"/>
        <scheme val="none"/>
      </font>
    </dxf>
    <dxf>
      <border outline="0">
        <top style="thin">
          <color theme="6"/>
        </top>
      </border>
    </dxf>
    <dxf>
      <font>
        <strike val="0"/>
        <outline val="0"/>
        <shadow val="0"/>
        <u val="none"/>
        <vertAlign val="baseline"/>
        <sz val="10"/>
        <color auto="1"/>
        <name val="Arial"/>
        <scheme val="none"/>
      </font>
      <numFmt numFmtId="0" formatCode="General"/>
    </dxf>
    <dxf>
      <border outline="0">
        <bottom style="thin">
          <color theme="6"/>
        </bottom>
      </border>
    </dxf>
    <dxf>
      <font>
        <b/>
        <i val="0"/>
        <strike val="0"/>
        <condense val="0"/>
        <extend val="0"/>
        <outline val="0"/>
        <shadow val="0"/>
        <u val="none"/>
        <vertAlign val="baseline"/>
        <sz val="10"/>
        <color theme="4" tint="-0.499984740745262"/>
        <name val="Arial"/>
        <scheme val="none"/>
      </font>
      <numFmt numFmtId="0" formatCode="General"/>
      <alignment horizontal="centerContinuous" vertical="top" textRotation="0" wrapText="1" indent="0" justifyLastLine="0" shrinkToFit="0" readingOrder="0"/>
    </dxf>
    <dxf>
      <fill>
        <patternFill patternType="none">
          <fgColor indexed="64"/>
          <bgColor indexed="65"/>
        </patternFill>
      </fill>
    </dxf>
    <dxf>
      <font>
        <strike val="0"/>
        <outline val="0"/>
        <shadow val="0"/>
        <u val="none"/>
        <vertAlign val="baseline"/>
        <sz val="10"/>
        <color auto="1"/>
        <name val="Arial"/>
        <scheme val="none"/>
      </font>
      <numFmt numFmtId="166" formatCode="_(* #,##0.0_);_(* \(#,##0.0\);_(* &quot;-&quot;?_);_(@_)"/>
      <fill>
        <patternFill patternType="none">
          <fgColor indexed="64"/>
          <bgColor indexed="65"/>
        </patternFill>
      </fill>
      <alignment horizontal="right" vertical="bottom" textRotation="0" wrapText="0" indent="0" justifyLastLine="0" shrinkToFit="0" readingOrder="0"/>
    </dxf>
    <dxf>
      <numFmt numFmtId="170" formatCode="_-* #,##0.0\ _€_-;\-* #,##0.0\ _€_-;_-* &quot;-&quot;?\ _€_-;_-@_-"/>
      <fill>
        <patternFill patternType="none">
          <fgColor indexed="64"/>
          <bgColor indexed="65"/>
        </patternFill>
      </fill>
    </dxf>
    <dxf>
      <font>
        <strike val="0"/>
        <outline val="0"/>
        <shadow val="0"/>
        <u val="none"/>
        <vertAlign val="baseline"/>
        <sz val="10"/>
        <color auto="1"/>
        <name val="Arial"/>
        <scheme val="none"/>
      </font>
      <fill>
        <patternFill patternType="none">
          <bgColor auto="1"/>
        </patternFill>
      </fill>
    </dxf>
    <dxf>
      <fill>
        <patternFill patternType="none">
          <fgColor indexed="64"/>
          <bgColor indexed="65"/>
        </patternFill>
      </fill>
    </dxf>
    <dxf>
      <font>
        <b val="0"/>
        <strike val="0"/>
        <outline val="0"/>
        <shadow val="0"/>
        <u val="none"/>
        <vertAlign val="baseline"/>
        <sz val="10"/>
        <color auto="1"/>
        <name val="Arial"/>
        <scheme val="none"/>
      </font>
      <fill>
        <patternFill patternType="none">
          <bgColor auto="1"/>
        </patternFill>
      </fill>
    </dxf>
    <dxf>
      <fill>
        <patternFill patternType="none">
          <fgColor indexed="64"/>
          <bgColor indexed="65"/>
        </patternFill>
      </fill>
    </dxf>
    <dxf>
      <font>
        <b val="0"/>
        <strike val="0"/>
        <outline val="0"/>
        <shadow val="0"/>
        <u val="none"/>
        <vertAlign val="baseline"/>
        <sz val="10"/>
        <color auto="1"/>
        <name val="Arial"/>
        <scheme val="none"/>
      </font>
      <fill>
        <patternFill patternType="none">
          <bgColor auto="1"/>
        </patternFill>
      </fill>
    </dxf>
    <dxf>
      <font>
        <b val="0"/>
        <i/>
        <strike val="0"/>
        <condense val="0"/>
        <extend val="0"/>
        <outline val="0"/>
        <shadow val="0"/>
        <u val="none"/>
        <vertAlign val="baseline"/>
        <sz val="10"/>
        <color auto="1"/>
        <name val="Arial"/>
        <scheme val="none"/>
      </font>
      <fill>
        <patternFill patternType="none">
          <fgColor indexed="64"/>
          <bgColor indexed="65"/>
        </patternFill>
      </fill>
    </dxf>
    <dxf>
      <font>
        <b val="0"/>
        <strike val="0"/>
        <outline val="0"/>
        <shadow val="0"/>
        <u val="none"/>
        <vertAlign val="baseline"/>
        <sz val="10"/>
        <color auto="1"/>
        <name val="Arial"/>
        <scheme val="none"/>
      </font>
      <fill>
        <patternFill patternType="none">
          <bgColor auto="1"/>
        </patternFill>
      </fill>
    </dxf>
    <dxf>
      <border outline="0">
        <top style="thin">
          <color theme="6"/>
        </top>
      </border>
    </dxf>
    <dxf>
      <font>
        <strike val="0"/>
        <outline val="0"/>
        <shadow val="0"/>
        <u val="none"/>
        <vertAlign val="baseline"/>
        <sz val="10"/>
        <color auto="1"/>
        <name val="Arial"/>
        <scheme val="none"/>
      </font>
      <numFmt numFmtId="0" formatCode="General"/>
      <fill>
        <patternFill patternType="none">
          <bgColor auto="1"/>
        </patternFill>
      </fill>
    </dxf>
    <dxf>
      <border outline="0">
        <bottom style="thin">
          <color theme="6"/>
        </bottom>
      </border>
    </dxf>
    <dxf>
      <font>
        <b/>
        <i val="0"/>
        <strike val="0"/>
        <condense val="0"/>
        <extend val="0"/>
        <outline val="0"/>
        <shadow val="0"/>
        <u val="none"/>
        <vertAlign val="baseline"/>
        <sz val="10"/>
        <color theme="4" tint="-0.499984740745262"/>
        <name val="Arial"/>
        <scheme val="none"/>
      </font>
      <numFmt numFmtId="0" formatCode="General"/>
      <fill>
        <patternFill patternType="none">
          <fgColor indexed="64"/>
          <bgColor indexed="65"/>
        </patternFill>
      </fill>
      <alignment horizontal="centerContinuous" vertical="top" textRotation="0" wrapText="1" indent="0" justifyLastLine="0" shrinkToFit="0" readingOrder="0"/>
    </dxf>
    <dxf>
      <font>
        <name val="Arial"/>
      </font>
      <numFmt numFmtId="166" formatCode="_(* #,##0.0_);_(* \(#,##0.0\);_(* &quot;-&quot;?_);_(@_)"/>
      <fill>
        <patternFill patternType="none">
          <fgColor indexed="64"/>
          <bgColor indexed="65"/>
        </patternFill>
      </fill>
      <alignment horizontal="right" vertical="bottom" textRotation="0" wrapText="0" indent="0" justifyLastLine="0" shrinkToFit="0" readingOrder="0"/>
    </dxf>
    <dxf>
      <numFmt numFmtId="166" formatCode="_(* #,##0.0_);_(* \(#,##0.0\);_(* &quot;-&quot;?_);_(@_)"/>
      <fill>
        <patternFill patternType="none">
          <bgColor auto="1"/>
        </patternFill>
      </fill>
    </dxf>
    <dxf>
      <font>
        <b val="0"/>
        <strike val="0"/>
        <outline val="0"/>
        <shadow val="0"/>
        <u val="none"/>
        <vertAlign val="baseline"/>
        <sz val="10"/>
        <color auto="1"/>
        <name val="Arial"/>
        <scheme val="none"/>
      </font>
      <fill>
        <patternFill patternType="none">
          <bgColor auto="1"/>
        </patternFill>
      </fill>
    </dxf>
    <dxf>
      <font>
        <b val="0"/>
        <strike val="0"/>
        <outline val="0"/>
        <shadow val="0"/>
        <u val="none"/>
        <vertAlign val="baseline"/>
        <sz val="10"/>
        <color auto="1"/>
        <name val="Arial"/>
        <scheme val="none"/>
      </font>
      <fill>
        <patternFill patternType="none">
          <bgColor auto="1"/>
        </patternFill>
      </fill>
    </dxf>
    <dxf>
      <font>
        <b val="0"/>
        <strike val="0"/>
        <outline val="0"/>
        <shadow val="0"/>
        <u val="none"/>
        <vertAlign val="baseline"/>
        <sz val="10"/>
        <color auto="1"/>
        <name val="Arial"/>
        <scheme val="none"/>
      </font>
      <fill>
        <patternFill patternType="none">
          <bgColor auto="1"/>
        </patternFill>
      </fill>
    </dxf>
    <dxf>
      <border outline="0">
        <top style="thin">
          <color theme="6"/>
        </top>
      </border>
    </dxf>
    <dxf>
      <fill>
        <patternFill patternType="none">
          <bgColor auto="1"/>
        </patternFill>
      </fill>
    </dxf>
    <dxf>
      <border outline="0">
        <bottom style="thin">
          <color theme="6"/>
        </bottom>
      </border>
    </dxf>
    <dxf>
      <font>
        <b/>
        <i val="0"/>
        <strike val="0"/>
        <condense val="0"/>
        <extend val="0"/>
        <outline val="0"/>
        <shadow val="0"/>
        <u val="none"/>
        <vertAlign val="baseline"/>
        <sz val="10"/>
        <color theme="4" tint="-0.499984740745262"/>
        <name val="Arial"/>
        <scheme val="none"/>
      </font>
      <numFmt numFmtId="0" formatCode="General"/>
      <fill>
        <patternFill patternType="none">
          <bgColor auto="1"/>
        </patternFill>
      </fill>
      <alignment horizontal="centerContinuous" vertical="top" textRotation="0" wrapText="1" indent="0" justifyLastLine="0" shrinkToFit="0" readingOrder="0"/>
    </dxf>
    <dxf>
      <font>
        <strike val="0"/>
        <outline val="0"/>
        <shadow val="0"/>
        <u val="none"/>
        <vertAlign val="baseline"/>
        <sz val="10"/>
        <color auto="1"/>
        <name val="Arial"/>
        <scheme val="none"/>
      </font>
      <numFmt numFmtId="166" formatCode="_(* #,##0.0_);_(* \(#,##0.0\);_(* &quot;-&quot;?_);_(@_)"/>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0"/>
        <color auto="1"/>
        <name val="Arial"/>
        <scheme val="none"/>
      </font>
      <fill>
        <patternFill patternType="none">
          <bgColor auto="1"/>
        </patternFill>
      </fill>
    </dxf>
    <dxf>
      <font>
        <b val="0"/>
        <i val="0"/>
        <strike val="0"/>
        <condense val="0"/>
        <extend val="0"/>
        <outline val="0"/>
        <shadow val="0"/>
        <u val="none"/>
        <vertAlign val="baseline"/>
        <sz val="10"/>
        <color auto="1"/>
        <name val="Arial"/>
        <scheme val="none"/>
      </font>
      <numFmt numFmtId="0" formatCode="General"/>
      <fill>
        <patternFill patternType="none">
          <fgColor theme="6" tint="0.79998168889431442"/>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theme="6" tint="0.79998168889431442"/>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theme="6" tint="0.79998168889431442"/>
          <bgColor auto="1"/>
        </patternFill>
      </fill>
      <alignment horizontal="left" vertical="bottom" textRotation="0" wrapText="0" indent="0" justifyLastLine="0" shrinkToFit="0" readingOrder="0"/>
    </dxf>
    <dxf>
      <border outline="0">
        <top style="thin">
          <color theme="6"/>
        </top>
        <bottom style="thin">
          <color theme="6"/>
        </bottom>
      </border>
    </dxf>
    <dxf>
      <font>
        <strike val="0"/>
        <outline val="0"/>
        <shadow val="0"/>
        <u val="none"/>
        <vertAlign val="baseline"/>
        <sz val="10"/>
        <color auto="1"/>
        <name val="Arial"/>
        <scheme val="none"/>
      </font>
      <fill>
        <patternFill patternType="none">
          <bgColor auto="1"/>
        </patternFill>
      </fill>
    </dxf>
    <dxf>
      <border outline="0">
        <bottom style="thin">
          <color theme="6"/>
        </bottom>
      </border>
    </dxf>
    <dxf>
      <font>
        <b/>
        <i val="0"/>
        <strike val="0"/>
        <condense val="0"/>
        <extend val="0"/>
        <outline val="0"/>
        <shadow val="0"/>
        <u val="none"/>
        <vertAlign val="baseline"/>
        <sz val="10"/>
        <color theme="4" tint="-0.499984740745262"/>
        <name val="Arial"/>
        <scheme val="none"/>
      </font>
      <numFmt numFmtId="0" formatCode="General"/>
      <fill>
        <patternFill patternType="none">
          <bgColor auto="1"/>
        </patternFill>
      </fill>
      <alignment horizontal="centerContinuous"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3" formatCode="_(* #,##0_);_(* \(#,##0\);_(* &quot;-&quot;_);_(@_)"/>
      <fill>
        <patternFill patternType="none">
          <fgColor rgb="FF000000"/>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left" vertical="bottom" textRotation="0" wrapText="0" indent="0" justifyLastLine="0" shrinkToFit="0" readingOrder="0"/>
    </dxf>
    <dxf>
      <border outline="0">
        <top style="thin">
          <color rgb="FFA5A5A5"/>
        </top>
      </border>
    </dxf>
    <dxf>
      <font>
        <b val="0"/>
        <i val="0"/>
        <strike val="0"/>
        <condense val="0"/>
        <extend val="0"/>
        <outline val="0"/>
        <shadow val="0"/>
        <u val="none"/>
        <vertAlign val="baseline"/>
        <sz val="10"/>
        <color auto="1"/>
        <name val="Arial"/>
        <scheme val="none"/>
      </font>
      <fill>
        <patternFill patternType="none">
          <fgColor rgb="FF000000"/>
          <bgColor auto="1"/>
        </patternFill>
      </fill>
      <alignment horizontal="right" vertical="bottom" textRotation="0" wrapText="0" indent="0" justifyLastLine="0" shrinkToFit="0" readingOrder="0"/>
    </dxf>
    <dxf>
      <border outline="0">
        <bottom style="thin">
          <color rgb="FFA5A5A5"/>
        </bottom>
      </border>
    </dxf>
    <dxf>
      <font>
        <b/>
        <i val="0"/>
        <strike val="0"/>
        <condense val="0"/>
        <extend val="0"/>
        <outline val="0"/>
        <shadow val="0"/>
        <u val="none"/>
        <vertAlign val="baseline"/>
        <sz val="10"/>
        <color theme="4" tint="-0.499984740745262"/>
        <name val="Arial"/>
        <scheme val="none"/>
      </font>
      <numFmt numFmtId="0" formatCode="General"/>
      <alignment horizontal="centerContinuous" vertical="top" textRotation="0" wrapText="1" indent="0" justifyLastLine="0" shrinkToFit="0" readingOrder="0"/>
    </dxf>
    <dxf>
      <font>
        <color rgb="FF006100"/>
      </font>
      <fill>
        <patternFill>
          <bgColor rgb="FFC6EFCE"/>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colors>
    <mruColors>
      <color rgb="FFFF7C21"/>
      <color rgb="FFFFEB9C"/>
      <color rgb="FFC6EFCE"/>
      <color rgb="FFFFFF99"/>
      <color rgb="FFFFC7CE"/>
      <color rgb="FF2C5581"/>
      <color rgb="FFEAF1F9"/>
      <color rgb="FFFF660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2C5581"/>
            </a:solidFill>
            <a:ln>
              <a:solidFill>
                <a:srgbClr val="2C5581"/>
              </a:solidFill>
            </a:ln>
            <a:effectLst/>
          </c:spPr>
          <c:invertIfNegative val="0"/>
          <c:dPt>
            <c:idx val="0"/>
            <c:invertIfNegative val="0"/>
            <c:bubble3D val="0"/>
            <c:spPr>
              <a:solidFill>
                <a:srgbClr val="FF7C21"/>
              </a:solidFill>
              <a:ln>
                <a:solidFill>
                  <a:srgbClr val="FF7C21"/>
                </a:solidFill>
              </a:ln>
              <a:effectLst/>
            </c:spPr>
          </c:dPt>
          <c:val>
            <c:numRef>
              <c:f>'Piotroski F Score'!$E$28</c:f>
              <c:numCache>
                <c:formatCode>_(* #,##0.0_);_(* \(#,##0.0\);_(* "-"_);_(@_)</c:formatCode>
                <c:ptCount val="1"/>
                <c:pt idx="0">
                  <c:v>6</c:v>
                </c:pt>
              </c:numCache>
            </c:numRef>
          </c:val>
        </c:ser>
        <c:dLbls>
          <c:showLegendKey val="0"/>
          <c:showVal val="0"/>
          <c:showCatName val="0"/>
          <c:showSerName val="0"/>
          <c:showPercent val="0"/>
          <c:showBubbleSize val="0"/>
        </c:dLbls>
        <c:gapWidth val="182"/>
        <c:axId val="229434128"/>
        <c:axId val="229434512"/>
      </c:barChart>
      <c:catAx>
        <c:axId val="229434128"/>
        <c:scaling>
          <c:orientation val="minMax"/>
        </c:scaling>
        <c:delete val="1"/>
        <c:axPos val="l"/>
        <c:majorTickMark val="none"/>
        <c:minorTickMark val="none"/>
        <c:tickLblPos val="nextTo"/>
        <c:crossAx val="229434512"/>
        <c:crosses val="autoZero"/>
        <c:auto val="1"/>
        <c:lblAlgn val="ctr"/>
        <c:lblOffset val="100"/>
        <c:noMultiLvlLbl val="0"/>
      </c:catAx>
      <c:valAx>
        <c:axId val="229434512"/>
        <c:scaling>
          <c:orientation val="minMax"/>
          <c:max val="9"/>
          <c:min val="0"/>
        </c:scaling>
        <c:delete val="0"/>
        <c:axPos val="b"/>
        <c:majorGridlines>
          <c:spPr>
            <a:ln w="9525" cap="flat" cmpd="sng" algn="ctr">
              <a:solidFill>
                <a:schemeClr val="tx1">
                  <a:lumMod val="15000"/>
                  <a:lumOff val="85000"/>
                </a:schemeClr>
              </a:solidFill>
              <a:round/>
            </a:ln>
            <a:effectLst/>
          </c:spPr>
        </c:majorGridlines>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229434128"/>
        <c:crosses val="autoZero"/>
        <c:crossBetween val="between"/>
        <c:majorUnit val="1"/>
        <c:minorUnit val="1"/>
      </c:valAx>
      <c:spPr>
        <a:noFill/>
        <a:ln>
          <a:noFill/>
        </a:ln>
        <a:effectLst>
          <a:outerShdw blurRad="50800" dist="50800" dir="5400000" algn="ctr" rotWithShape="0">
            <a:schemeClr val="bg1"/>
          </a:outerShdw>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4</xdr:row>
      <xdr:rowOff>38100</xdr:rowOff>
    </xdr:from>
    <xdr:to>
      <xdr:col>2</xdr:col>
      <xdr:colOff>2612089</xdr:colOff>
      <xdr:row>8</xdr:row>
      <xdr:rowOff>104775</xdr:rowOff>
    </xdr:to>
    <xdr:pic>
      <xdr:nvPicPr>
        <xdr:cNvPr id="2" name="Pictur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777" b="16667"/>
        <a:stretch/>
      </xdr:blipFill>
      <xdr:spPr>
        <a:xfrm>
          <a:off x="1247775" y="800100"/>
          <a:ext cx="2583514" cy="828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1438275</xdr:colOff>
      <xdr:row>2</xdr:row>
      <xdr:rowOff>72067</xdr:rowOff>
    </xdr:to>
    <xdr:pic>
      <xdr:nvPicPr>
        <xdr:cNvPr id="2" name="Pictur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777" b="16667"/>
        <a:stretch/>
      </xdr:blipFill>
      <xdr:spPr>
        <a:xfrm>
          <a:off x="47625" y="28575"/>
          <a:ext cx="1590675" cy="510217"/>
        </a:xfrm>
        <a:prstGeom prst="rect">
          <a:avLst/>
        </a:prstGeom>
      </xdr:spPr>
    </xdr:pic>
    <xdr:clientData/>
  </xdr:twoCellAnchor>
  <xdr:twoCellAnchor>
    <xdr:from>
      <xdr:col>4</xdr:col>
      <xdr:colOff>171450</xdr:colOff>
      <xdr:row>12</xdr:row>
      <xdr:rowOff>104777</xdr:rowOff>
    </xdr:from>
    <xdr:to>
      <xdr:col>5</xdr:col>
      <xdr:colOff>561975</xdr:colOff>
      <xdr:row>15</xdr:row>
      <xdr:rowOff>19050</xdr:rowOff>
    </xdr:to>
    <xdr:sp macro="" textlink="">
      <xdr:nvSpPr>
        <xdr:cNvPr id="6" name="Rectangle 5"/>
        <xdr:cNvSpPr/>
      </xdr:nvSpPr>
      <xdr:spPr>
        <a:xfrm>
          <a:off x="8362950" y="2419352"/>
          <a:ext cx="1000125" cy="400048"/>
        </a:xfrm>
        <a:prstGeom prst="rect">
          <a:avLst/>
        </a:prstGeom>
        <a:solidFill>
          <a:srgbClr val="FFC7CE"/>
        </a:solidFill>
        <a:ln>
          <a:solidFill>
            <a:srgbClr val="FFC7C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571500</xdr:colOff>
      <xdr:row>12</xdr:row>
      <xdr:rowOff>104775</xdr:rowOff>
    </xdr:from>
    <xdr:to>
      <xdr:col>8</xdr:col>
      <xdr:colOff>66675</xdr:colOff>
      <xdr:row>15</xdr:row>
      <xdr:rowOff>28575</xdr:rowOff>
    </xdr:to>
    <xdr:sp macro="" textlink="">
      <xdr:nvSpPr>
        <xdr:cNvPr id="7" name="Rectangle 6"/>
        <xdr:cNvSpPr/>
      </xdr:nvSpPr>
      <xdr:spPr>
        <a:xfrm>
          <a:off x="9372600" y="2419350"/>
          <a:ext cx="1323975" cy="409575"/>
        </a:xfrm>
        <a:prstGeom prst="rect">
          <a:avLst/>
        </a:prstGeom>
        <a:solidFill>
          <a:srgbClr val="FFEB9C"/>
        </a:solidFill>
        <a:ln>
          <a:solidFill>
            <a:srgbClr val="FF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76200</xdr:colOff>
      <xdr:row>12</xdr:row>
      <xdr:rowOff>104775</xdr:rowOff>
    </xdr:from>
    <xdr:to>
      <xdr:col>9</xdr:col>
      <xdr:colOff>133350</xdr:colOff>
      <xdr:row>15</xdr:row>
      <xdr:rowOff>19050</xdr:rowOff>
    </xdr:to>
    <xdr:sp macro="" textlink="">
      <xdr:nvSpPr>
        <xdr:cNvPr id="8" name="Rectangle 7"/>
        <xdr:cNvSpPr/>
      </xdr:nvSpPr>
      <xdr:spPr>
        <a:xfrm>
          <a:off x="10706100" y="2419350"/>
          <a:ext cx="666750" cy="400050"/>
        </a:xfrm>
        <a:prstGeom prst="rect">
          <a:avLst/>
        </a:prstGeom>
        <a:solidFill>
          <a:srgbClr val="C6EFCE"/>
        </a:solidFill>
        <a:ln>
          <a:solidFill>
            <a:srgbClr val="C6EFC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609601</xdr:colOff>
      <xdr:row>11</xdr:row>
      <xdr:rowOff>123824</xdr:rowOff>
    </xdr:from>
    <xdr:to>
      <xdr:col>9</xdr:col>
      <xdr:colOff>390525</xdr:colOff>
      <xdr:row>16</xdr:row>
      <xdr:rowOff>152400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1438275</xdr:colOff>
      <xdr:row>2</xdr:row>
      <xdr:rowOff>72067</xdr:rowOff>
    </xdr:to>
    <xdr:pic>
      <xdr:nvPicPr>
        <xdr:cNvPr id="2" name="Pictur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777" b="16667"/>
        <a:stretch/>
      </xdr:blipFill>
      <xdr:spPr>
        <a:xfrm>
          <a:off x="47625" y="28575"/>
          <a:ext cx="1590675" cy="5102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1438275</xdr:colOff>
      <xdr:row>2</xdr:row>
      <xdr:rowOff>72067</xdr:rowOff>
    </xdr:to>
    <xdr:pic>
      <xdr:nvPicPr>
        <xdr:cNvPr id="2" name="Pictur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777" b="16667"/>
        <a:stretch/>
      </xdr:blipFill>
      <xdr:spPr>
        <a:xfrm>
          <a:off x="47625" y="28575"/>
          <a:ext cx="1590675" cy="510217"/>
        </a:xfrm>
        <a:prstGeom prst="rect">
          <a:avLst/>
        </a:prstGeom>
      </xdr:spPr>
    </xdr:pic>
    <xdr:clientData/>
  </xdr:twoCellAnchor>
</xdr:wsDr>
</file>

<file path=xl/tables/table1.xml><?xml version="1.0" encoding="utf-8"?>
<table xmlns="http://schemas.openxmlformats.org/spreadsheetml/2006/main" id="4" name="Table13395" displayName="Table13395" ref="B27:E37" totalsRowShown="0" headerRowDxfId="105" dataDxfId="103" headerRowBorderDxfId="104" tableBorderDxfId="102" headerRowCellStyle="§Q\?1@" dataCellStyle="Normal_fcffginzu">
  <autoFilter ref="B27:E37"/>
  <tableColumns count="4">
    <tableColumn id="1" name="Item" dataDxfId="101" dataCellStyle="Normal_fcffginzu"/>
    <tableColumn id="2" name="Bezeichnung" dataDxfId="100" dataCellStyle="Normal_fcffginzu"/>
    <tableColumn id="5" name="Unit/ Einheit" dataDxfId="99" dataCellStyle="Normal_fcffginzu"/>
    <tableColumn id="16" name="F Score" dataDxfId="98" dataCellStyle="Normal_fcffginzu"/>
  </tableColumns>
  <tableStyleInfo name="TableStyleLight18" showFirstColumn="0" showLastColumn="0" showRowStripes="1" showColumnStripes="0"/>
</table>
</file>

<file path=xl/tables/table2.xml><?xml version="1.0" encoding="utf-8"?>
<table xmlns="http://schemas.openxmlformats.org/spreadsheetml/2006/main" id="1" name="Table1" displayName="Table1" ref="B12:F15" totalsRowShown="0" headerRowDxfId="97" dataDxfId="95" headerRowBorderDxfId="96" tableBorderDxfId="94" headerRowCellStyle="§Q\?1@">
  <autoFilter ref="B12:F15"/>
  <tableColumns count="5">
    <tableColumn id="1" name="Item" dataDxfId="93" dataCellStyle="Normal_fcffginzu"/>
    <tableColumn id="2" name="Bezeichnung" dataDxfId="92" dataCellStyle="Normal_fcffginzu"/>
    <tableColumn id="3" name="Unit/Einheit" dataDxfId="91" dataCellStyle="Normal_fcffginzu">
      <calculatedColumnFormula>$D$8</calculatedColumnFormula>
    </tableColumn>
    <tableColumn id="8" name="Jahr -1" dataDxfId="90"/>
    <tableColumn id="14" name="Jahr 0" dataDxfId="89" dataCellStyle="Currency_fcffginzu"/>
  </tableColumns>
  <tableStyleInfo name="TableStyleLight18" showFirstColumn="0" showLastColumn="0" showRowStripes="1" showColumnStripes="0"/>
</table>
</file>

<file path=xl/tables/table3.xml><?xml version="1.0" encoding="utf-8"?>
<table xmlns="http://schemas.openxmlformats.org/spreadsheetml/2006/main" id="2" name="Table2" displayName="Table2" ref="B25:F28" totalsRowShown="0" headerRowDxfId="88" dataDxfId="86" headerRowBorderDxfId="87" tableBorderDxfId="85" headerRowCellStyle="§Q\?1@">
  <autoFilter ref="B25:F28"/>
  <tableColumns count="5">
    <tableColumn id="1" name="Item" dataDxfId="84"/>
    <tableColumn id="2" name="Bezeichnung" dataDxfId="83"/>
    <tableColumn id="3" name="Unit/Einheit" dataDxfId="82">
      <calculatedColumnFormula>$D$8</calculatedColumnFormula>
    </tableColumn>
    <tableColumn id="8" name="Jahr -1" dataDxfId="81"/>
    <tableColumn id="14" name="Jahr 0" dataDxfId="80" dataCellStyle="Currency_fcffginzu"/>
  </tableColumns>
  <tableStyleInfo name="TableStyleLight18" showFirstColumn="0" showLastColumn="0" showRowStripes="1" showColumnStripes="0"/>
</table>
</file>

<file path=xl/tables/table4.xml><?xml version="1.0" encoding="utf-8"?>
<table xmlns="http://schemas.openxmlformats.org/spreadsheetml/2006/main" id="3" name="Table24" displayName="Table24" ref="B31:F37" totalsRowShown="0" headerRowDxfId="79" dataDxfId="77" headerRowBorderDxfId="78" tableBorderDxfId="76" headerRowCellStyle="§Q\?1@">
  <autoFilter ref="B31:F37"/>
  <tableColumns count="5">
    <tableColumn id="1" name="Item" dataDxfId="75" totalsRowDxfId="74"/>
    <tableColumn id="2" name="Bezeichnung" dataDxfId="73" totalsRowDxfId="72"/>
    <tableColumn id="3" name="Unit/Einheit" dataDxfId="71" totalsRowDxfId="70">
      <calculatedColumnFormula>$D$8</calculatedColumnFormula>
    </tableColumn>
    <tableColumn id="8" name="Jahr -1" dataDxfId="69" totalsRowDxfId="68"/>
    <tableColumn id="14" name="Jahr 0" dataDxfId="67" totalsRowDxfId="66" dataCellStyle="Currency_fcffginzu"/>
  </tableColumns>
  <tableStyleInfo name="TableStyleLight18" showFirstColumn="0" showLastColumn="0" showRowStripes="1" showColumnStripes="0"/>
</table>
</file>

<file path=xl/tables/table5.xml><?xml version="1.0" encoding="utf-8"?>
<table xmlns="http://schemas.openxmlformats.org/spreadsheetml/2006/main" id="15" name="Table15" displayName="Table15" ref="B41:F42" totalsRowShown="0" headerRowDxfId="65" dataDxfId="63" headerRowBorderDxfId="64" tableBorderDxfId="62" headerRowCellStyle="§Q\?1@">
  <autoFilter ref="B41:F42"/>
  <tableColumns count="5">
    <tableColumn id="1" name="Item" dataDxfId="61"/>
    <tableColumn id="2" name="Bezeichnung" dataDxfId="60"/>
    <tableColumn id="3" name="Unit/Einheit" dataDxfId="59">
      <calculatedColumnFormula>$D$8</calculatedColumnFormula>
    </tableColumn>
    <tableColumn id="13" name="Jahr -1" dataDxfId="58"/>
    <tableColumn id="14" name="Jahr 0" dataDxfId="57" dataCellStyle="Currency_fcffginzu"/>
  </tableColumns>
  <tableStyleInfo name="TableStyleLight18" showFirstColumn="0" showLastColumn="0" showRowStripes="1" showColumnStripes="0"/>
</table>
</file>

<file path=xl/tables/table6.xml><?xml version="1.0" encoding="utf-8"?>
<table xmlns="http://schemas.openxmlformats.org/spreadsheetml/2006/main" id="9" name="Table1410" displayName="Table1410" ref="B18:F20" totalsRowShown="0" headerRowDxfId="56" headerRowBorderDxfId="55" tableBorderDxfId="54" headerRowCellStyle="§Q\?1@">
  <autoFilter ref="B18:F20"/>
  <tableColumns count="5">
    <tableColumn id="1" name="Item" dataDxfId="53" dataCellStyle="Normal_fcffginzu"/>
    <tableColumn id="2" name="Bezeichnung" dataDxfId="52" dataCellStyle="Normal_fcffginzu"/>
    <tableColumn id="3" name="Unit/Einheit" dataDxfId="51" dataCellStyle="Normal_fcffginzu"/>
    <tableColumn id="13" name="Jahr -1"/>
    <tableColumn id="14" name="Jahr 0" dataDxfId="50" dataCellStyle="Normal_fcffginzu"/>
  </tableColumns>
  <tableStyleInfo name="TableStyleLight18" showFirstColumn="0" showLastColumn="0" showRowStripes="1" showColumnStripes="0"/>
</table>
</file>

<file path=xl/tables/table7.xml><?xml version="1.0" encoding="utf-8"?>
<table xmlns="http://schemas.openxmlformats.org/spreadsheetml/2006/main" id="10" name="Table10" displayName="Table10" ref="B26:G27" totalsRowShown="0" headerRowDxfId="49" dataDxfId="47" headerRowBorderDxfId="48" tableBorderDxfId="46" headerRowCellStyle="§Q\?1@">
  <autoFilter ref="B26:G27"/>
  <tableColumns count="6">
    <tableColumn id="1" name="Item" dataDxfId="45"/>
    <tableColumn id="2" name="Bezeichnung" dataDxfId="44"/>
    <tableColumn id="3" name="Formula/ Formel" dataDxfId="43"/>
    <tableColumn id="5" name="Unit/ Einheit" dataDxfId="42"/>
    <tableColumn id="15" name="Jahr -1" dataDxfId="41"/>
    <tableColumn id="16" name="Jahr 0" dataDxfId="40"/>
  </tableColumns>
  <tableStyleInfo name="TableStyleLight18" showFirstColumn="0" showLastColumn="0" showRowStripes="1" showColumnStripes="0"/>
</table>
</file>

<file path=xl/tables/table8.xml><?xml version="1.0" encoding="utf-8"?>
<table xmlns="http://schemas.openxmlformats.org/spreadsheetml/2006/main" id="18" name="Table101819" displayName="Table101819" ref="B30:G31" totalsRowShown="0" headerRowDxfId="39" dataDxfId="37" headerRowBorderDxfId="38" tableBorderDxfId="36" headerRowCellStyle="§Q\?1@">
  <autoFilter ref="B30:G31"/>
  <tableColumns count="6">
    <tableColumn id="1" name="Item" dataDxfId="35"/>
    <tableColumn id="2" name="Bezeichnung" dataDxfId="34"/>
    <tableColumn id="3" name="Formula/ Formel" dataDxfId="33"/>
    <tableColumn id="5" name="Unit/ Einheit" dataDxfId="32"/>
    <tableColumn id="15" name="Jahr -1" dataDxfId="31"/>
    <tableColumn id="16" name="Jahr 0" dataDxfId="30"/>
  </tableColumns>
  <tableStyleInfo name="TableStyleLight18" showFirstColumn="0" showLastColumn="0" showRowStripes="1" showColumnStripes="0"/>
</table>
</file>

<file path=xl/tables/table9.xml><?xml version="1.0" encoding="utf-8"?>
<table xmlns="http://schemas.openxmlformats.org/spreadsheetml/2006/main" id="11" name="Table11" displayName="Table11" ref="B20:G21" totalsRowShown="0" headerRowDxfId="29" dataDxfId="27" headerRowBorderDxfId="28" tableBorderDxfId="26" headerRowCellStyle="§Q\?1@" dataCellStyle="Normal_fcffginzu">
  <autoFilter ref="B20:G21"/>
  <tableColumns count="6">
    <tableColumn id="1" name="Item" dataDxfId="25" dataCellStyle="Normal_fcffginzu"/>
    <tableColumn id="2" name="Bezeichnung" dataDxfId="24" dataCellStyle="Normal_fcffginzu"/>
    <tableColumn id="3" name="Formula/ Formel" dataDxfId="23"/>
    <tableColumn id="5" name="Unit/ Einheit" dataDxfId="22" dataCellStyle="Normal_fcffginzu"/>
    <tableColumn id="15" name="Jahr -1" dataDxfId="21" dataCellStyle="Normal_fcffginzu"/>
    <tableColumn id="16" name="Jahr 0" dataDxfId="20" dataCellStyle="Normal_fcffginzu"/>
  </tableColumns>
  <tableStyleInfo name="TableStyleLight18" showFirstColumn="0" showLastColumn="0" showRowStripes="1" showColumnStripes="0"/>
</table>
</file>

<file path=xl/tables/table10.xml><?xml version="1.0" encoding="utf-8"?>
<table xmlns="http://schemas.openxmlformats.org/spreadsheetml/2006/main" id="12" name="Table12" displayName="Table12" ref="B15:G16" totalsRowShown="0" headerRowDxfId="19" dataDxfId="17" headerRowBorderDxfId="18" tableBorderDxfId="16" headerRowCellStyle="§Q\?1@" dataCellStyle="Normal_fcffginzu">
  <autoFilter ref="B15:G16"/>
  <tableColumns count="6">
    <tableColumn id="1" name="Item" dataDxfId="15" dataCellStyle="Normal_fcffginzu"/>
    <tableColumn id="2" name="Bezeichnung" dataDxfId="14" dataCellStyle="Normal_fcffginzu"/>
    <tableColumn id="3" name="Formula/ Formel" dataDxfId="13"/>
    <tableColumn id="5" name="Unit/ Einheit" dataDxfId="12" dataCellStyle="Normal_fcffginzu"/>
    <tableColumn id="15" name="Jahr -1" dataDxfId="11" dataCellStyle="Normal_fcffginzu"/>
    <tableColumn id="16" name="Jahr 0" dataDxfId="10" dataCellStyle="Normal_fcffginzu"/>
  </tableColumns>
  <tableStyleInfo name="TableStyleLight18" showFirstColumn="0" showLastColumn="0" showRowStripes="1" showColumnStripes="0"/>
</table>
</file>

<file path=xl/tables/table11.xml><?xml version="1.0" encoding="utf-8"?>
<table xmlns="http://schemas.openxmlformats.org/spreadsheetml/2006/main" id="13" name="Table13" displayName="Table13" ref="B10:G11" totalsRowShown="0" headerRowDxfId="9" dataDxfId="7" headerRowBorderDxfId="8" tableBorderDxfId="6" headerRowCellStyle="§Q\?1@" dataCellStyle="Normal_fcffginzu">
  <autoFilter ref="B10:G11"/>
  <tableColumns count="6">
    <tableColumn id="1" name="Item" dataDxfId="5" dataCellStyle="Normal_fcffginzu"/>
    <tableColumn id="2" name="Bezeichnung" dataDxfId="4" dataCellStyle="Normal_fcffginzu"/>
    <tableColumn id="3" name="Formula/ Formel" dataDxfId="3"/>
    <tableColumn id="5" name="Unit/ Einheit" dataDxfId="2" dataCellStyle="Normal_fcffginzu"/>
    <tableColumn id="15" name="Jahr -1" dataDxfId="1" dataCellStyle="Normal_fcffginzu"/>
    <tableColumn id="16" name="Jahr 0" dataDxfId="0" dataCellStyle="Normal_fcffginzu"/>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diyinvestor.de/"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vmlDrawing" Target="../drawings/vmlDrawing1.vml"/><Relationship Id="rId7"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vmlDrawing" Target="../drawings/vmlDrawing2.vml"/><Relationship Id="rId7" Type="http://schemas.openxmlformats.org/officeDocument/2006/relationships/table" Target="../tables/table1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997"/>
  <sheetViews>
    <sheetView showGridLines="0" topLeftCell="A16" workbookViewId="0">
      <selection activeCell="C25" sqref="C25"/>
    </sheetView>
  </sheetViews>
  <sheetFormatPr defaultColWidth="9.140625" defaultRowHeight="12.75"/>
  <cols>
    <col min="3" max="3" width="78.85546875" customWidth="1"/>
  </cols>
  <sheetData>
    <row r="1" spans="1:26" ht="15" customHeight="1">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5" customHeight="1">
      <c r="A2" s="14"/>
      <c r="B2" s="14"/>
      <c r="C2" s="14"/>
      <c r="D2" s="14"/>
      <c r="E2" s="14"/>
      <c r="F2" s="14"/>
      <c r="G2" s="14"/>
      <c r="H2" s="14"/>
      <c r="I2" s="14"/>
      <c r="J2" s="14"/>
      <c r="K2" s="14"/>
      <c r="L2" s="14"/>
      <c r="M2" s="14"/>
      <c r="N2" s="14"/>
      <c r="O2" s="14"/>
      <c r="P2" s="14"/>
      <c r="Q2" s="14"/>
      <c r="R2" s="14"/>
      <c r="S2" s="14"/>
      <c r="T2" s="14"/>
      <c r="U2" s="14"/>
      <c r="V2" s="14"/>
      <c r="W2" s="14"/>
      <c r="X2" s="14"/>
      <c r="Y2" s="14"/>
      <c r="Z2" s="14"/>
    </row>
    <row r="3" spans="1:26" ht="15" customHeight="1">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5" customHeight="1">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5" customHeight="1">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5" customHeight="1">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5" customHeight="1">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5" customHeight="1">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45" customHeight="1">
      <c r="A9" s="14"/>
      <c r="B9" s="14"/>
      <c r="C9" s="15" t="s">
        <v>132</v>
      </c>
      <c r="D9" s="14"/>
      <c r="E9" s="14"/>
      <c r="F9" s="14"/>
      <c r="G9" s="14"/>
      <c r="H9" s="14"/>
      <c r="I9" s="14"/>
      <c r="J9" s="14"/>
      <c r="K9" s="14"/>
      <c r="L9" s="14"/>
      <c r="M9" s="14"/>
      <c r="N9" s="14"/>
      <c r="O9" s="14"/>
      <c r="P9" s="14"/>
      <c r="Q9" s="14"/>
      <c r="R9" s="14"/>
      <c r="S9" s="14"/>
      <c r="T9" s="14"/>
      <c r="U9" s="14"/>
      <c r="V9" s="14"/>
      <c r="W9" s="14"/>
      <c r="X9" s="14"/>
      <c r="Y9" s="14"/>
      <c r="Z9" s="14"/>
    </row>
    <row r="10" spans="1:26" ht="15" customHeigh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5" customHeight="1">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5" customHeight="1">
      <c r="A12" s="14"/>
      <c r="B12" s="14"/>
      <c r="C12" s="5" t="s">
        <v>12</v>
      </c>
      <c r="D12" s="14"/>
      <c r="E12" s="14"/>
      <c r="F12" s="14"/>
      <c r="G12" s="14"/>
      <c r="H12" s="14"/>
      <c r="I12" s="14"/>
      <c r="J12" s="14"/>
      <c r="K12" s="14"/>
      <c r="L12" s="14"/>
      <c r="M12" s="14"/>
      <c r="N12" s="14"/>
      <c r="O12" s="14"/>
      <c r="P12" s="14"/>
      <c r="Q12" s="14"/>
      <c r="R12" s="14"/>
      <c r="S12" s="14"/>
      <c r="T12" s="14"/>
      <c r="U12" s="14"/>
      <c r="V12" s="14"/>
      <c r="W12" s="14"/>
      <c r="X12" s="14"/>
      <c r="Y12" s="14"/>
      <c r="Z12" s="14"/>
    </row>
    <row r="13" spans="1:26" ht="15" customHeight="1">
      <c r="A13" s="14"/>
      <c r="B13" s="14"/>
      <c r="C13" s="16" t="s">
        <v>13</v>
      </c>
      <c r="D13" s="14"/>
      <c r="E13" s="14"/>
      <c r="F13" s="14"/>
      <c r="G13" s="14"/>
      <c r="H13" s="14"/>
      <c r="I13" s="14"/>
      <c r="J13" s="14"/>
      <c r="K13" s="14"/>
      <c r="L13" s="14"/>
      <c r="M13" s="14"/>
      <c r="N13" s="14"/>
      <c r="O13" s="14"/>
      <c r="P13" s="14"/>
      <c r="Q13" s="14"/>
      <c r="R13" s="14"/>
      <c r="S13" s="14"/>
      <c r="T13" s="14"/>
      <c r="U13" s="14"/>
      <c r="V13" s="14"/>
      <c r="W13" s="14"/>
      <c r="X13" s="14"/>
      <c r="Y13" s="14"/>
      <c r="Z13" s="14"/>
    </row>
    <row r="14" spans="1:26" ht="15" customHeight="1">
      <c r="A14" s="14"/>
      <c r="B14" s="14"/>
      <c r="C14" s="14" t="s">
        <v>14</v>
      </c>
      <c r="D14" s="14"/>
      <c r="E14" s="14"/>
      <c r="F14" s="14"/>
      <c r="G14" s="14"/>
      <c r="H14" s="14"/>
      <c r="I14" s="14"/>
      <c r="J14" s="14"/>
      <c r="K14" s="14"/>
      <c r="L14" s="14"/>
      <c r="M14" s="14"/>
      <c r="N14" s="14"/>
      <c r="O14" s="14"/>
      <c r="P14" s="14"/>
      <c r="Q14" s="14"/>
      <c r="R14" s="14"/>
      <c r="S14" s="14"/>
      <c r="T14" s="14"/>
      <c r="U14" s="14"/>
      <c r="V14" s="14"/>
      <c r="W14" s="14"/>
      <c r="X14" s="14"/>
      <c r="Y14" s="14"/>
      <c r="Z14" s="14"/>
    </row>
    <row r="15" spans="1:26" ht="15" customHeight="1">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5" customHeight="1">
      <c r="A16" s="14"/>
      <c r="B16" s="14"/>
      <c r="C16" s="14" t="s">
        <v>15</v>
      </c>
      <c r="D16" s="14"/>
      <c r="E16" s="14"/>
      <c r="F16" s="14"/>
      <c r="G16" s="14"/>
      <c r="H16" s="14"/>
      <c r="I16" s="14"/>
      <c r="J16" s="14"/>
      <c r="K16" s="14"/>
      <c r="L16" s="14"/>
      <c r="M16" s="14"/>
      <c r="N16" s="14"/>
      <c r="O16" s="14"/>
      <c r="P16" s="14"/>
      <c r="Q16" s="14"/>
      <c r="R16" s="14"/>
      <c r="S16" s="14"/>
      <c r="T16" s="14"/>
      <c r="U16" s="14"/>
      <c r="V16" s="14"/>
      <c r="W16" s="14"/>
      <c r="X16" s="14"/>
      <c r="Y16" s="14"/>
      <c r="Z16" s="14"/>
    </row>
    <row r="17" spans="1:26" ht="15" customHeight="1">
      <c r="A17" s="14"/>
      <c r="B17" s="14"/>
      <c r="C17" s="14" t="s">
        <v>16</v>
      </c>
      <c r="D17" s="14"/>
      <c r="E17" s="14"/>
      <c r="F17" s="14"/>
      <c r="G17" s="14"/>
      <c r="H17" s="14"/>
      <c r="I17" s="14"/>
      <c r="J17" s="14"/>
      <c r="K17" s="14"/>
      <c r="L17" s="14"/>
      <c r="M17" s="14"/>
      <c r="N17" s="14"/>
      <c r="O17" s="14"/>
      <c r="P17" s="14"/>
      <c r="Q17" s="14"/>
      <c r="R17" s="14"/>
      <c r="S17" s="14"/>
      <c r="T17" s="14"/>
      <c r="U17" s="14"/>
      <c r="V17" s="14"/>
      <c r="W17" s="14"/>
      <c r="X17" s="14"/>
      <c r="Y17" s="14"/>
      <c r="Z17" s="14"/>
    </row>
    <row r="18" spans="1:26" ht="15" customHeight="1">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5" customHeight="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5" customHeight="1">
      <c r="A20" s="14"/>
      <c r="B20" s="14"/>
      <c r="C20" s="5" t="s">
        <v>17</v>
      </c>
      <c r="D20" s="14"/>
      <c r="E20" s="14"/>
      <c r="F20" s="14"/>
      <c r="G20" s="14"/>
      <c r="H20" s="14"/>
      <c r="I20" s="14"/>
      <c r="J20" s="14"/>
      <c r="K20" s="14"/>
      <c r="L20" s="14"/>
      <c r="M20" s="14"/>
      <c r="N20" s="14"/>
      <c r="O20" s="14"/>
      <c r="P20" s="14"/>
      <c r="Q20" s="14"/>
      <c r="R20" s="14"/>
      <c r="S20" s="14"/>
      <c r="T20" s="14"/>
      <c r="U20" s="14"/>
      <c r="V20" s="14"/>
      <c r="W20" s="14"/>
      <c r="X20" s="14"/>
      <c r="Y20" s="14"/>
      <c r="Z20" s="14"/>
    </row>
    <row r="21" spans="1:26" ht="39.75" customHeight="1">
      <c r="A21" s="14"/>
      <c r="B21" s="14"/>
      <c r="C21" s="17" t="s">
        <v>18</v>
      </c>
      <c r="D21" s="14"/>
      <c r="E21" s="14"/>
      <c r="F21" s="14"/>
      <c r="G21" s="14"/>
      <c r="H21" s="14"/>
      <c r="I21" s="14"/>
      <c r="J21" s="14"/>
      <c r="K21" s="14"/>
      <c r="L21" s="14"/>
      <c r="M21" s="14"/>
      <c r="N21" s="14"/>
      <c r="O21" s="14"/>
      <c r="P21" s="14"/>
      <c r="Q21" s="14"/>
      <c r="R21" s="14"/>
      <c r="S21" s="14"/>
      <c r="T21" s="14"/>
      <c r="U21" s="14"/>
      <c r="V21" s="14"/>
      <c r="W21" s="14"/>
      <c r="X21" s="14"/>
      <c r="Y21" s="14"/>
      <c r="Z21" s="14"/>
    </row>
    <row r="22" spans="1:26" ht="15" customHeight="1">
      <c r="A22" s="14"/>
      <c r="B22" s="14"/>
      <c r="C22" s="18"/>
      <c r="D22" s="14"/>
      <c r="E22" s="14"/>
      <c r="F22" s="14"/>
      <c r="G22" s="14"/>
      <c r="H22" s="14"/>
      <c r="I22" s="14"/>
      <c r="J22" s="14"/>
      <c r="K22" s="14"/>
      <c r="L22" s="14"/>
      <c r="M22" s="14"/>
      <c r="N22" s="14"/>
      <c r="O22" s="14"/>
      <c r="P22" s="14"/>
      <c r="Q22" s="14"/>
      <c r="R22" s="14"/>
      <c r="S22" s="14"/>
      <c r="T22" s="14"/>
      <c r="U22" s="14"/>
      <c r="V22" s="14"/>
      <c r="W22" s="14"/>
      <c r="X22" s="14"/>
      <c r="Y22" s="14"/>
      <c r="Z22" s="14"/>
    </row>
    <row r="23" spans="1:26" ht="62.25" customHeight="1">
      <c r="A23" s="14"/>
      <c r="B23" s="14"/>
      <c r="C23" s="17" t="s">
        <v>19</v>
      </c>
      <c r="D23" s="14"/>
      <c r="E23" s="14"/>
      <c r="F23" s="14"/>
      <c r="G23" s="14"/>
      <c r="H23" s="14"/>
      <c r="I23" s="14"/>
      <c r="J23" s="14"/>
      <c r="K23" s="14"/>
      <c r="L23" s="14"/>
      <c r="M23" s="14"/>
      <c r="N23" s="14"/>
      <c r="O23" s="14"/>
      <c r="P23" s="14"/>
      <c r="Q23" s="14"/>
      <c r="R23" s="14"/>
      <c r="S23" s="14"/>
      <c r="T23" s="14"/>
      <c r="U23" s="14"/>
      <c r="V23" s="14"/>
      <c r="W23" s="14"/>
      <c r="X23" s="14"/>
      <c r="Y23" s="14"/>
      <c r="Z23" s="14"/>
    </row>
    <row r="24" spans="1:26" ht="15" customHeight="1">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 customHeight="1">
      <c r="A25" s="14"/>
      <c r="B25" s="14"/>
      <c r="C25" s="17" t="s">
        <v>133</v>
      </c>
      <c r="D25" s="14"/>
      <c r="E25" s="14"/>
      <c r="F25" s="14"/>
      <c r="G25" s="14"/>
      <c r="H25" s="14"/>
      <c r="I25" s="14"/>
      <c r="J25" s="14"/>
      <c r="K25" s="14"/>
      <c r="L25" s="14"/>
      <c r="M25" s="14"/>
      <c r="N25" s="14"/>
      <c r="O25" s="14"/>
      <c r="P25" s="14"/>
      <c r="Q25" s="14"/>
      <c r="R25" s="14"/>
      <c r="S25" s="14"/>
      <c r="T25" s="14"/>
      <c r="U25" s="14"/>
      <c r="V25" s="14"/>
      <c r="W25" s="14"/>
      <c r="X25" s="14"/>
      <c r="Y25" s="14"/>
      <c r="Z25" s="14"/>
    </row>
    <row r="26" spans="1:26" ht="1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 customHeight="1">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 customHeight="1">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 customHeight="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 customHeight="1">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sheetData>
  <hyperlinks>
    <hyperlink ref="C13" r:id="rId1" display="http://diyinvestor.de/"/>
  </hyperlinks>
  <pageMargins left="0.7" right="0.7" top="0.75" bottom="0.75" header="0.3" footer="0.3"/>
  <pageSetup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B1:F37"/>
  <sheetViews>
    <sheetView showGridLines="0" tabSelected="1" workbookViewId="0">
      <selection activeCell="E21" sqref="E21"/>
    </sheetView>
  </sheetViews>
  <sheetFormatPr defaultColWidth="9.140625" defaultRowHeight="12.75"/>
  <cols>
    <col min="1" max="1" width="3" style="36" customWidth="1"/>
    <col min="2" max="2" width="45.7109375" style="36" customWidth="1"/>
    <col min="3" max="3" width="49.7109375" style="36" customWidth="1"/>
    <col min="4" max="4" width="9.28515625" style="36" customWidth="1"/>
    <col min="5" max="9" width="9.140625" style="36"/>
    <col min="10" max="10" width="9.28515625" style="36" customWidth="1"/>
    <col min="11" max="11" width="1.7109375" style="36" customWidth="1"/>
    <col min="12" max="16384" width="9.140625" style="36"/>
  </cols>
  <sheetData>
    <row r="1" spans="2:5" ht="11.25" customHeight="1"/>
    <row r="2" spans="2:5" ht="25.5" customHeight="1">
      <c r="C2" s="8" t="s">
        <v>85</v>
      </c>
    </row>
    <row r="3" spans="2:5" s="7" customFormat="1" ht="7.5" customHeight="1" thickBot="1"/>
    <row r="4" spans="2:5" ht="8.25" customHeight="1"/>
    <row r="5" spans="2:5" ht="20.25">
      <c r="B5" s="38" t="s">
        <v>79</v>
      </c>
    </row>
    <row r="6" spans="2:5" ht="20.25">
      <c r="B6" s="38" t="s">
        <v>80</v>
      </c>
    </row>
    <row r="7" spans="2:5">
      <c r="B7" s="10">
        <f ca="1">TODAY()</f>
        <v>42551</v>
      </c>
    </row>
    <row r="9" spans="2:5" ht="18">
      <c r="B9" s="4" t="s">
        <v>85</v>
      </c>
    </row>
    <row r="10" spans="2:5" ht="15">
      <c r="B10" s="24" t="s">
        <v>81</v>
      </c>
    </row>
    <row r="11" spans="2:5" ht="18">
      <c r="B11" s="62" t="s">
        <v>83</v>
      </c>
      <c r="C11" s="63" t="s">
        <v>84</v>
      </c>
      <c r="E11" s="4" t="str">
        <f>"F Score: "&amp;E28</f>
        <v>F Score: 6</v>
      </c>
    </row>
    <row r="12" spans="2:5">
      <c r="B12" s="55" t="s">
        <v>88</v>
      </c>
      <c r="C12" s="56" t="s">
        <v>115</v>
      </c>
    </row>
    <row r="13" spans="2:5">
      <c r="B13" s="53" t="s">
        <v>87</v>
      </c>
      <c r="C13" s="54" t="s">
        <v>116</v>
      </c>
    </row>
    <row r="14" spans="2:5">
      <c r="B14" s="55" t="s">
        <v>89</v>
      </c>
      <c r="C14" s="56" t="s">
        <v>117</v>
      </c>
    </row>
    <row r="15" spans="2:5">
      <c r="B15" s="57" t="s">
        <v>119</v>
      </c>
      <c r="C15" s="52" t="s">
        <v>118</v>
      </c>
    </row>
    <row r="16" spans="2:5">
      <c r="B16" s="6"/>
      <c r="C16" s="6"/>
    </row>
    <row r="17" spans="2:6">
      <c r="B17" s="62" t="s">
        <v>90</v>
      </c>
      <c r="C17" s="63" t="s">
        <v>120</v>
      </c>
    </row>
    <row r="18" spans="2:6">
      <c r="B18" s="55" t="s">
        <v>110</v>
      </c>
      <c r="C18" s="56" t="s">
        <v>121</v>
      </c>
    </row>
    <row r="19" spans="2:6">
      <c r="B19" s="53" t="s">
        <v>111</v>
      </c>
      <c r="C19" s="54" t="s">
        <v>122</v>
      </c>
    </row>
    <row r="20" spans="2:6">
      <c r="B20" s="58" t="s">
        <v>112</v>
      </c>
      <c r="C20" s="51" t="s">
        <v>123</v>
      </c>
    </row>
    <row r="21" spans="2:6">
      <c r="B21" s="6"/>
      <c r="C21" s="6"/>
    </row>
    <row r="22" spans="2:6">
      <c r="B22" s="62" t="s">
        <v>91</v>
      </c>
      <c r="C22" s="63" t="s">
        <v>124</v>
      </c>
    </row>
    <row r="23" spans="2:6">
      <c r="B23" s="55" t="s">
        <v>113</v>
      </c>
      <c r="C23" s="56" t="s">
        <v>125</v>
      </c>
    </row>
    <row r="24" spans="2:6">
      <c r="B24" s="57" t="s">
        <v>114</v>
      </c>
      <c r="C24" s="52" t="s">
        <v>126</v>
      </c>
    </row>
    <row r="26" spans="2:6" ht="15">
      <c r="B26" s="24" t="s">
        <v>86</v>
      </c>
    </row>
    <row r="27" spans="2:6" ht="25.5">
      <c r="B27" s="26" t="s">
        <v>9</v>
      </c>
      <c r="C27" s="26" t="s">
        <v>11</v>
      </c>
      <c r="D27" s="26" t="s">
        <v>60</v>
      </c>
      <c r="E27" s="41" t="s">
        <v>129</v>
      </c>
    </row>
    <row r="28" spans="2:6" s="50" customFormat="1" ht="15.75">
      <c r="B28" s="64" t="s">
        <v>127</v>
      </c>
      <c r="C28" s="64" t="s">
        <v>128</v>
      </c>
      <c r="D28" s="64" t="s">
        <v>7</v>
      </c>
      <c r="E28" s="65">
        <f t="shared" ref="E28" si="0">SUM(E29:E37)</f>
        <v>6</v>
      </c>
      <c r="F28" s="66"/>
    </row>
    <row r="29" spans="2:6" ht="14.25">
      <c r="B29" s="28" t="s">
        <v>92</v>
      </c>
      <c r="C29" s="28" t="s">
        <v>101</v>
      </c>
      <c r="D29" s="28" t="s">
        <v>7</v>
      </c>
      <c r="E29" s="59">
        <f>IF('Abschluss konsolidiert'!F15&gt;0,1,0)</f>
        <v>1</v>
      </c>
      <c r="F29" s="35"/>
    </row>
    <row r="30" spans="2:6">
      <c r="B30" s="28" t="s">
        <v>93</v>
      </c>
      <c r="C30" s="28" t="s">
        <v>102</v>
      </c>
      <c r="D30" s="28" t="s">
        <v>7</v>
      </c>
      <c r="E30" s="59">
        <f>IF('Abschluss konsolidiert'!F42&gt;0,1,0)</f>
        <v>1</v>
      </c>
    </row>
    <row r="31" spans="2:6">
      <c r="B31" s="39" t="s">
        <v>94</v>
      </c>
      <c r="C31" s="39" t="s">
        <v>103</v>
      </c>
      <c r="D31" s="39"/>
      <c r="E31" s="60">
        <f>IF(Kennzahlen!G31&gt;Kennzahlen!F31,1,0)</f>
        <v>0</v>
      </c>
    </row>
    <row r="32" spans="2:6">
      <c r="B32" s="39" t="s">
        <v>95</v>
      </c>
      <c r="C32" s="39" t="s">
        <v>104</v>
      </c>
      <c r="D32" s="28" t="s">
        <v>7</v>
      </c>
      <c r="E32" s="60">
        <f>IF('Abschluss konsolidiert'!F42&gt;'Abschluss konsolidiert'!F15,1,0)</f>
        <v>1</v>
      </c>
    </row>
    <row r="33" spans="2:6">
      <c r="B33" s="28" t="s">
        <v>96</v>
      </c>
      <c r="C33" s="28" t="s">
        <v>105</v>
      </c>
      <c r="D33" s="28" t="s">
        <v>7</v>
      </c>
      <c r="E33" s="59">
        <f>IF(Kennzahlen!G21&lt;Kennzahlen!F21,1,0)</f>
        <v>1</v>
      </c>
    </row>
    <row r="34" spans="2:6">
      <c r="B34" s="28" t="s">
        <v>97</v>
      </c>
      <c r="C34" s="28" t="s">
        <v>106</v>
      </c>
      <c r="D34" s="28" t="s">
        <v>7</v>
      </c>
      <c r="E34" s="61">
        <f>IF(Kennzahlen!G16&gt;Kennzahlen!F16,1,0)</f>
        <v>1</v>
      </c>
      <c r="F34" s="61">
        <f>IF(Kennzahlen!H16&gt;Kennzahlen!G16,1,0)</f>
        <v>0</v>
      </c>
    </row>
    <row r="35" spans="2:6">
      <c r="B35" s="39" t="s">
        <v>98</v>
      </c>
      <c r="C35" s="39" t="s">
        <v>107</v>
      </c>
      <c r="D35" s="28" t="s">
        <v>7</v>
      </c>
      <c r="E35" s="60">
        <f>IF('Abschluss konsolidiert'!F20-'Abschluss konsolidiert'!E20&lt;=0,1,0)</f>
        <v>1</v>
      </c>
    </row>
    <row r="36" spans="2:6">
      <c r="B36" s="39" t="s">
        <v>99</v>
      </c>
      <c r="C36" s="39" t="s">
        <v>108</v>
      </c>
      <c r="D36" s="28" t="s">
        <v>7</v>
      </c>
      <c r="E36" s="60">
        <f>IF(Kennzahlen!G27-Kennzahlen!F27&gt;0,1,0)</f>
        <v>0</v>
      </c>
    </row>
    <row r="37" spans="2:6">
      <c r="B37" s="39" t="s">
        <v>100</v>
      </c>
      <c r="C37" s="39" t="s">
        <v>109</v>
      </c>
      <c r="D37" s="28" t="s">
        <v>7</v>
      </c>
      <c r="E37" s="60">
        <f>IF(Kennzahlen!G11-Kennzahlen!F11&gt;0,1,0)</f>
        <v>0</v>
      </c>
    </row>
  </sheetData>
  <conditionalFormatting sqref="E28">
    <cfRule type="cellIs" dxfId="108" priority="13" operator="between">
      <formula>4</formula>
      <formula>7</formula>
    </cfRule>
    <cfRule type="cellIs" dxfId="107" priority="14" operator="lessThan">
      <formula>4</formula>
    </cfRule>
    <cfRule type="cellIs" dxfId="106" priority="15" operator="greaterThan">
      <formula>7</formula>
    </cfRule>
  </conditionalFormatting>
  <pageMargins left="0.7" right="0.7" top="0.75" bottom="0.75" header="0.3" footer="0.3"/>
  <pageSetup orientation="portrait" horizontalDpi="0" verticalDpi="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O42"/>
  <sheetViews>
    <sheetView showGridLines="0" topLeftCell="A22" workbookViewId="0">
      <selection activeCell="E41" sqref="E41:F41"/>
    </sheetView>
  </sheetViews>
  <sheetFormatPr defaultColWidth="9.140625" defaultRowHeight="12.75"/>
  <cols>
    <col min="1" max="1" width="3" customWidth="1"/>
    <col min="2" max="2" width="47.85546875" customWidth="1"/>
    <col min="3" max="3" width="48.28515625" customWidth="1"/>
    <col min="4" max="4" width="13.5703125" customWidth="1"/>
    <col min="5" max="6" width="10.7109375" customWidth="1"/>
    <col min="7" max="8" width="9.140625" customWidth="1"/>
    <col min="9" max="14" width="11.140625" customWidth="1"/>
    <col min="15" max="15" width="11.28515625" customWidth="1"/>
  </cols>
  <sheetData>
    <row r="1" spans="1:15" ht="11.25" customHeight="1"/>
    <row r="2" spans="1:15" ht="25.5" customHeight="1">
      <c r="C2" s="8" t="s">
        <v>31</v>
      </c>
    </row>
    <row r="3" spans="1:15" s="7" customFormat="1" ht="7.5" customHeight="1" thickBot="1"/>
    <row r="4" spans="1:15" ht="8.25" customHeight="1"/>
    <row r="5" spans="1:15" ht="20.25">
      <c r="B5" s="38" t="str">
        <f>'Piotroski F Score'!B5</f>
        <v>Apple Inc.</v>
      </c>
      <c r="C5" s="6" t="s">
        <v>82</v>
      </c>
      <c r="D5" s="42">
        <v>42277</v>
      </c>
      <c r="J5" s="6"/>
    </row>
    <row r="6" spans="1:15" ht="20.25">
      <c r="B6" s="38" t="str">
        <f>'Piotroski F Score'!B6</f>
        <v>AAPL</v>
      </c>
      <c r="C6" s="6" t="s">
        <v>65</v>
      </c>
      <c r="D6" s="37" t="s">
        <v>0</v>
      </c>
    </row>
    <row r="7" spans="1:15">
      <c r="B7" s="10">
        <f ca="1">'Piotroski F Score'!B7</f>
        <v>42551</v>
      </c>
      <c r="C7" s="6" t="s">
        <v>66</v>
      </c>
      <c r="D7" s="37" t="s">
        <v>67</v>
      </c>
    </row>
    <row r="8" spans="1:15">
      <c r="C8" s="6" t="s">
        <v>74</v>
      </c>
      <c r="D8" s="34" t="str">
        <f>D6&amp;" "&amp;D7</f>
        <v>USD million</v>
      </c>
    </row>
    <row r="9" spans="1:15" s="33" customFormat="1">
      <c r="C9" s="6"/>
    </row>
    <row r="10" spans="1:15" ht="18">
      <c r="B10" s="13" t="s">
        <v>4</v>
      </c>
    </row>
    <row r="11" spans="1:15" ht="15">
      <c r="B11" s="24" t="s">
        <v>61</v>
      </c>
      <c r="I11" s="48"/>
      <c r="J11" s="48"/>
      <c r="K11" s="48"/>
      <c r="L11" s="48"/>
      <c r="M11" s="48"/>
      <c r="N11" s="48"/>
      <c r="O11" s="49"/>
    </row>
    <row r="12" spans="1:15">
      <c r="B12" s="19" t="s">
        <v>9</v>
      </c>
      <c r="C12" s="19" t="s">
        <v>11</v>
      </c>
      <c r="D12" s="19" t="s">
        <v>10</v>
      </c>
      <c r="E12" s="23" t="s">
        <v>131</v>
      </c>
      <c r="F12" s="40" t="s">
        <v>130</v>
      </c>
    </row>
    <row r="13" spans="1:15">
      <c r="A13" s="6"/>
      <c r="B13" s="39" t="s">
        <v>1</v>
      </c>
      <c r="C13" s="39" t="s">
        <v>20</v>
      </c>
      <c r="D13" s="28" t="str">
        <f t="shared" ref="D13:D15" si="0">$D$8</f>
        <v>USD million</v>
      </c>
      <c r="E13" s="12">
        <v>233715</v>
      </c>
      <c r="F13" s="12">
        <v>227535</v>
      </c>
    </row>
    <row r="14" spans="1:15">
      <c r="A14" s="6"/>
      <c r="B14" s="39" t="s">
        <v>48</v>
      </c>
      <c r="C14" s="39" t="s">
        <v>49</v>
      </c>
      <c r="D14" s="28" t="str">
        <f t="shared" si="0"/>
        <v>USD million</v>
      </c>
      <c r="E14" s="12">
        <v>93626</v>
      </c>
      <c r="F14" s="12">
        <v>90573</v>
      </c>
    </row>
    <row r="15" spans="1:15" s="33" customFormat="1">
      <c r="B15" s="28" t="s">
        <v>21</v>
      </c>
      <c r="C15" s="39" t="s">
        <v>68</v>
      </c>
      <c r="D15" s="39" t="str">
        <f t="shared" si="0"/>
        <v>USD million</v>
      </c>
      <c r="E15" s="12">
        <v>53394</v>
      </c>
      <c r="F15" s="12">
        <v>50678</v>
      </c>
    </row>
    <row r="17" spans="1:14" ht="15">
      <c r="A17" s="6"/>
      <c r="B17" s="24" t="s">
        <v>70</v>
      </c>
      <c r="C17" s="33"/>
      <c r="D17" s="33"/>
      <c r="E17" s="33"/>
      <c r="F17" s="33"/>
      <c r="G17" s="33"/>
      <c r="H17" s="33"/>
      <c r="I17" s="33"/>
      <c r="J17" s="33"/>
      <c r="K17" s="33"/>
      <c r="L17" s="33"/>
      <c r="M17" s="33"/>
      <c r="N17" s="33"/>
    </row>
    <row r="18" spans="1:14">
      <c r="A18" s="33"/>
      <c r="B18" s="26" t="s">
        <v>9</v>
      </c>
      <c r="C18" s="26" t="s">
        <v>11</v>
      </c>
      <c r="D18" s="26" t="s">
        <v>10</v>
      </c>
      <c r="E18" s="23" t="s">
        <v>131</v>
      </c>
      <c r="F18" s="40" t="s">
        <v>130</v>
      </c>
    </row>
    <row r="19" spans="1:14">
      <c r="A19" s="6"/>
      <c r="B19" s="43" t="s">
        <v>69</v>
      </c>
      <c r="C19" s="43" t="s">
        <v>72</v>
      </c>
      <c r="D19" s="43" t="s">
        <v>50</v>
      </c>
      <c r="E19" s="12">
        <v>5753.4210000000003</v>
      </c>
      <c r="F19" s="12">
        <v>5514.3810000000003</v>
      </c>
    </row>
    <row r="20" spans="1:14" s="33" customFormat="1">
      <c r="A20" s="6"/>
      <c r="B20" s="43" t="s">
        <v>71</v>
      </c>
      <c r="C20" s="43" t="s">
        <v>73</v>
      </c>
      <c r="D20" s="43" t="s">
        <v>50</v>
      </c>
      <c r="E20" s="12">
        <v>5793.0690000000004</v>
      </c>
      <c r="F20" s="12">
        <v>5540.8860000000004</v>
      </c>
    </row>
    <row r="21" spans="1:14" s="33" customFormat="1">
      <c r="B21"/>
      <c r="C21"/>
      <c r="D21"/>
      <c r="E21"/>
      <c r="F21"/>
      <c r="G21"/>
      <c r="H21"/>
      <c r="I21"/>
      <c r="J21"/>
      <c r="K21"/>
      <c r="L21"/>
      <c r="M21"/>
      <c r="N21"/>
    </row>
    <row r="22" spans="1:14">
      <c r="A22" s="6"/>
      <c r="B22" s="33"/>
      <c r="C22" s="33"/>
      <c r="D22" s="33"/>
      <c r="E22" s="33"/>
      <c r="F22" s="33"/>
      <c r="G22" s="33"/>
      <c r="H22" s="33"/>
      <c r="I22" s="33"/>
      <c r="J22" s="33"/>
      <c r="K22" s="33"/>
      <c r="L22" s="33"/>
      <c r="M22" s="33"/>
      <c r="N22" s="33"/>
    </row>
    <row r="23" spans="1:14" ht="18">
      <c r="A23" s="6"/>
      <c r="B23" s="13" t="s">
        <v>5</v>
      </c>
    </row>
    <row r="24" spans="1:14" ht="15">
      <c r="A24" s="6"/>
      <c r="B24" s="24" t="s">
        <v>53</v>
      </c>
    </row>
    <row r="25" spans="1:14">
      <c r="A25" s="6"/>
      <c r="B25" s="19" t="s">
        <v>9</v>
      </c>
      <c r="C25" s="19" t="s">
        <v>11</v>
      </c>
      <c r="D25" s="19" t="s">
        <v>10</v>
      </c>
      <c r="E25" s="23" t="s">
        <v>131</v>
      </c>
      <c r="F25" s="40" t="s">
        <v>130</v>
      </c>
    </row>
    <row r="26" spans="1:14" s="33" customFormat="1">
      <c r="A26" s="6"/>
      <c r="B26" s="25" t="s">
        <v>51</v>
      </c>
      <c r="C26" s="25" t="s">
        <v>29</v>
      </c>
      <c r="D26" s="28" t="str">
        <f t="shared" ref="D26:D28" si="1">$D$8</f>
        <v>USD million</v>
      </c>
      <c r="E26" s="12">
        <v>89378</v>
      </c>
      <c r="F26" s="12">
        <v>87592</v>
      </c>
    </row>
    <row r="27" spans="1:14">
      <c r="B27" s="25" t="s">
        <v>52</v>
      </c>
      <c r="C27" s="25" t="s">
        <v>28</v>
      </c>
      <c r="D27" s="28" t="str">
        <f t="shared" si="1"/>
        <v>USD million</v>
      </c>
      <c r="E27" s="12">
        <v>201101</v>
      </c>
      <c r="F27" s="12">
        <v>217685</v>
      </c>
    </row>
    <row r="28" spans="1:14">
      <c r="B28" s="28" t="s">
        <v>24</v>
      </c>
      <c r="C28" s="28" t="s">
        <v>27</v>
      </c>
      <c r="D28" s="28" t="str">
        <f t="shared" si="1"/>
        <v>USD million</v>
      </c>
      <c r="E28" s="12">
        <v>290479</v>
      </c>
      <c r="F28" s="12">
        <v>305277</v>
      </c>
    </row>
    <row r="29" spans="1:14">
      <c r="B29" s="21"/>
      <c r="C29" s="21"/>
      <c r="D29" s="21"/>
      <c r="E29" s="22"/>
      <c r="F29" s="22"/>
      <c r="G29" s="22"/>
      <c r="H29" s="22"/>
      <c r="I29" s="22"/>
    </row>
    <row r="30" spans="1:14" s="1" customFormat="1" ht="15">
      <c r="B30" s="24" t="s">
        <v>54</v>
      </c>
      <c r="C30"/>
      <c r="D30"/>
      <c r="E30"/>
      <c r="F30"/>
      <c r="G30"/>
      <c r="H30"/>
      <c r="I30"/>
      <c r="J30"/>
      <c r="K30"/>
      <c r="L30"/>
      <c r="M30"/>
      <c r="N30"/>
    </row>
    <row r="31" spans="1:14" s="36" customFormat="1">
      <c r="A31" s="6"/>
      <c r="B31" s="19" t="s">
        <v>9</v>
      </c>
      <c r="C31" s="19" t="s">
        <v>11</v>
      </c>
      <c r="D31" s="19" t="s">
        <v>10</v>
      </c>
      <c r="E31" s="23" t="s">
        <v>131</v>
      </c>
      <c r="F31" s="40" t="s">
        <v>130</v>
      </c>
    </row>
    <row r="32" spans="1:14">
      <c r="B32" s="28" t="s">
        <v>22</v>
      </c>
      <c r="C32" s="28" t="s">
        <v>25</v>
      </c>
      <c r="D32" s="28" t="str">
        <f t="shared" ref="D32:D34" si="2">$D$8</f>
        <v>USD million</v>
      </c>
      <c r="E32" s="12">
        <v>171124</v>
      </c>
      <c r="F32" s="12">
        <v>174820</v>
      </c>
    </row>
    <row r="33" spans="1:15">
      <c r="B33" s="45" t="s">
        <v>56</v>
      </c>
      <c r="C33" s="45" t="s">
        <v>58</v>
      </c>
      <c r="D33" s="46" t="str">
        <f t="shared" si="2"/>
        <v>USD million</v>
      </c>
      <c r="E33" s="12">
        <v>80610</v>
      </c>
      <c r="F33" s="12">
        <v>68265</v>
      </c>
    </row>
    <row r="34" spans="1:15">
      <c r="B34" s="45" t="s">
        <v>55</v>
      </c>
      <c r="C34" s="45" t="s">
        <v>57</v>
      </c>
      <c r="D34" s="46" t="str">
        <f t="shared" si="2"/>
        <v>USD million</v>
      </c>
      <c r="E34" s="12">
        <v>90514</v>
      </c>
      <c r="F34" s="12">
        <v>106555</v>
      </c>
    </row>
    <row r="35" spans="1:15">
      <c r="A35" s="6"/>
      <c r="B35" s="47" t="s">
        <v>75</v>
      </c>
      <c r="C35" s="28" t="s">
        <v>76</v>
      </c>
      <c r="D35" s="28" t="str">
        <f t="shared" ref="D35:D37" si="3">$D$8</f>
        <v>USD million</v>
      </c>
      <c r="E35" s="12">
        <v>0</v>
      </c>
      <c r="F35" s="12">
        <v>0</v>
      </c>
    </row>
    <row r="36" spans="1:15">
      <c r="B36" s="28" t="s">
        <v>23</v>
      </c>
      <c r="C36" s="28" t="s">
        <v>26</v>
      </c>
      <c r="D36" s="28" t="str">
        <f t="shared" si="3"/>
        <v>USD million</v>
      </c>
      <c r="E36" s="12">
        <v>119355</v>
      </c>
      <c r="F36" s="12">
        <v>130457</v>
      </c>
    </row>
    <row r="37" spans="1:15">
      <c r="B37" s="28" t="s">
        <v>24</v>
      </c>
      <c r="C37" s="28" t="s">
        <v>27</v>
      </c>
      <c r="D37" s="28" t="str">
        <f t="shared" si="3"/>
        <v>USD million</v>
      </c>
      <c r="E37" s="12">
        <v>290479</v>
      </c>
      <c r="F37" s="12">
        <v>305277</v>
      </c>
    </row>
    <row r="38" spans="1:15">
      <c r="A38" s="6"/>
    </row>
    <row r="39" spans="1:15" s="36" customFormat="1">
      <c r="O39" s="3"/>
    </row>
    <row r="40" spans="1:15" ht="18">
      <c r="B40" s="13" t="s">
        <v>6</v>
      </c>
    </row>
    <row r="41" spans="1:15" s="3" customFormat="1">
      <c r="B41" s="26" t="s">
        <v>9</v>
      </c>
      <c r="C41" s="26" t="s">
        <v>11</v>
      </c>
      <c r="D41" s="26" t="s">
        <v>10</v>
      </c>
      <c r="E41" s="23" t="s">
        <v>131</v>
      </c>
      <c r="F41" s="40" t="s">
        <v>130</v>
      </c>
    </row>
    <row r="42" spans="1:15" s="3" customFormat="1">
      <c r="B42" s="44" t="s">
        <v>59</v>
      </c>
      <c r="C42" s="44" t="s">
        <v>62</v>
      </c>
      <c r="D42" s="28" t="str">
        <f t="shared" ref="D42" si="4">$D$8</f>
        <v>USD million</v>
      </c>
      <c r="E42" s="12">
        <v>81266</v>
      </c>
      <c r="F42" s="12">
        <v>75007</v>
      </c>
    </row>
  </sheetData>
  <pageMargins left="0.7" right="0.7" top="0.75" bottom="0.75" header="0.3" footer="0.3"/>
  <pageSetup orientation="portrait" verticalDpi="0" r:id="rId1"/>
  <drawing r:id="rId2"/>
  <legacyDrawing r:id="rId3"/>
  <tableParts count="5">
    <tablePart r:id="rId4"/>
    <tablePart r:id="rId5"/>
    <tablePart r:id="rId6"/>
    <tablePart r:id="rId7"/>
    <tablePart r:id="rId8"/>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B1:P31"/>
  <sheetViews>
    <sheetView showGridLines="0" workbookViewId="0">
      <selection activeCell="F21" sqref="F21"/>
    </sheetView>
  </sheetViews>
  <sheetFormatPr defaultColWidth="9.140625" defaultRowHeight="12.75"/>
  <cols>
    <col min="1" max="1" width="3" customWidth="1"/>
    <col min="2" max="2" width="32.85546875" customWidth="1"/>
    <col min="3" max="3" width="37.5703125" customWidth="1"/>
    <col min="4" max="4" width="23.42578125" hidden="1" customWidth="1"/>
    <col min="5" max="5" width="8.140625" style="2" customWidth="1"/>
    <col min="6" max="6" width="8.7109375" customWidth="1"/>
    <col min="7" max="11" width="9.140625" customWidth="1"/>
    <col min="17" max="17" width="9.140625" customWidth="1"/>
    <col min="18" max="18" width="1.42578125" customWidth="1"/>
  </cols>
  <sheetData>
    <row r="1" spans="2:8" ht="11.25" customHeight="1"/>
    <row r="2" spans="2:8" ht="25.5" customHeight="1">
      <c r="C2" s="8" t="s">
        <v>30</v>
      </c>
    </row>
    <row r="3" spans="2:8" s="7" customFormat="1" ht="7.5" customHeight="1" thickBot="1">
      <c r="E3" s="30"/>
    </row>
    <row r="4" spans="2:8" ht="8.25" customHeight="1"/>
    <row r="5" spans="2:8" ht="20.25">
      <c r="B5" s="38" t="str">
        <f>'Piotroski F Score'!B5</f>
        <v>Apple Inc.</v>
      </c>
    </row>
    <row r="6" spans="2:8" ht="20.25">
      <c r="B6" s="38" t="str">
        <f>'Piotroski F Score'!B6</f>
        <v>AAPL</v>
      </c>
    </row>
    <row r="7" spans="2:8">
      <c r="B7" s="10">
        <f ca="1">'Piotroski F Score'!B7</f>
        <v>42551</v>
      </c>
    </row>
    <row r="9" spans="2:8" ht="18">
      <c r="B9" s="4" t="s">
        <v>32</v>
      </c>
    </row>
    <row r="10" spans="2:8" ht="25.5">
      <c r="B10" s="26" t="s">
        <v>9</v>
      </c>
      <c r="C10" s="26" t="s">
        <v>11</v>
      </c>
      <c r="D10" s="26" t="s">
        <v>36</v>
      </c>
      <c r="E10" s="26" t="s">
        <v>60</v>
      </c>
      <c r="F10" s="27" t="s">
        <v>131</v>
      </c>
      <c r="G10" s="20" t="s">
        <v>130</v>
      </c>
      <c r="H10" s="6"/>
    </row>
    <row r="11" spans="2:8">
      <c r="B11" s="28" t="s">
        <v>42</v>
      </c>
      <c r="C11" s="28" t="s">
        <v>2</v>
      </c>
      <c r="D11" s="29" t="s">
        <v>37</v>
      </c>
      <c r="E11" s="25" t="s">
        <v>7</v>
      </c>
      <c r="F11" s="32">
        <f>'Abschluss konsolidiert'!E13/'Abschluss konsolidiert'!E28</f>
        <v>0.80458484090071913</v>
      </c>
      <c r="G11" s="32">
        <f>'Abschluss konsolidiert'!F13/'Abschluss konsolidiert'!F28</f>
        <v>0.74533947857191996</v>
      </c>
    </row>
    <row r="13" spans="2:8" s="33" customFormat="1">
      <c r="E13" s="2"/>
    </row>
    <row r="14" spans="2:8" ht="18">
      <c r="B14" s="4" t="s">
        <v>33</v>
      </c>
    </row>
    <row r="15" spans="2:8" ht="25.5">
      <c r="B15" s="19" t="s">
        <v>9</v>
      </c>
      <c r="C15" s="19" t="s">
        <v>11</v>
      </c>
      <c r="D15" s="19" t="s">
        <v>36</v>
      </c>
      <c r="E15" s="19" t="s">
        <v>60</v>
      </c>
      <c r="F15" s="27" t="s">
        <v>131</v>
      </c>
      <c r="G15" s="20" t="s">
        <v>130</v>
      </c>
    </row>
    <row r="16" spans="2:8">
      <c r="B16" s="28" t="s">
        <v>43</v>
      </c>
      <c r="C16" s="28" t="s">
        <v>44</v>
      </c>
      <c r="D16" s="9" t="s">
        <v>38</v>
      </c>
      <c r="E16" s="25" t="s">
        <v>7</v>
      </c>
      <c r="F16" s="32">
        <f>'Abschluss konsolidiert'!E26/'Abschluss konsolidiert'!E33</f>
        <v>1.1087706239920605</v>
      </c>
      <c r="G16" s="32">
        <f>'Abschluss konsolidiert'!F26/'Abschluss konsolidiert'!F33</f>
        <v>1.2831172636050685</v>
      </c>
    </row>
    <row r="18" spans="2:16" s="33" customFormat="1">
      <c r="E18" s="2"/>
    </row>
    <row r="19" spans="2:16" ht="18">
      <c r="B19" s="4" t="s">
        <v>34</v>
      </c>
    </row>
    <row r="20" spans="2:16" ht="25.5">
      <c r="B20" s="26" t="s">
        <v>9</v>
      </c>
      <c r="C20" s="26" t="s">
        <v>11</v>
      </c>
      <c r="D20" s="26" t="s">
        <v>36</v>
      </c>
      <c r="E20" s="26" t="s">
        <v>60</v>
      </c>
      <c r="F20" s="27" t="s">
        <v>131</v>
      </c>
      <c r="G20" s="20" t="s">
        <v>130</v>
      </c>
    </row>
    <row r="21" spans="2:16">
      <c r="B21" s="28" t="s">
        <v>45</v>
      </c>
      <c r="C21" s="28" t="s">
        <v>63</v>
      </c>
      <c r="D21" s="9" t="s">
        <v>39</v>
      </c>
      <c r="E21" s="25" t="s">
        <v>8</v>
      </c>
      <c r="F21" s="31">
        <f>'Abschluss konsolidiert'!E32/('Abschluss konsolidiert'!E32+'Abschluss konsolidiert'!E36)</f>
        <v>0.58910971188967187</v>
      </c>
      <c r="G21" s="31">
        <f>'Abschluss konsolidiert'!F32/('Abschluss konsolidiert'!F32+'Abschluss konsolidiert'!F36)</f>
        <v>0.57266023971671631</v>
      </c>
    </row>
    <row r="22" spans="2:16" s="33" customFormat="1">
      <c r="B22"/>
      <c r="C22"/>
      <c r="D22"/>
      <c r="E22" s="2"/>
      <c r="F22"/>
      <c r="G22"/>
      <c r="H22"/>
      <c r="I22"/>
      <c r="J22"/>
      <c r="K22"/>
      <c r="L22"/>
      <c r="M22"/>
      <c r="N22"/>
      <c r="O22"/>
      <c r="P22"/>
    </row>
    <row r="23" spans="2:16">
      <c r="B23" s="33"/>
      <c r="C23" s="33"/>
      <c r="D23" s="33"/>
      <c r="F23" s="33"/>
      <c r="G23" s="33"/>
      <c r="H23" s="33"/>
      <c r="I23" s="33"/>
      <c r="J23" s="33"/>
      <c r="K23" s="33"/>
      <c r="L23" s="33"/>
      <c r="M23" s="33"/>
      <c r="N23" s="33"/>
      <c r="O23" s="33"/>
      <c r="P23" s="33"/>
    </row>
    <row r="24" spans="2:16" s="33" customFormat="1" ht="18">
      <c r="B24" s="4" t="s">
        <v>35</v>
      </c>
      <c r="C24"/>
      <c r="D24"/>
      <c r="E24" s="2"/>
      <c r="F24"/>
      <c r="G24"/>
      <c r="H24"/>
      <c r="I24"/>
      <c r="J24"/>
      <c r="K24"/>
      <c r="L24"/>
      <c r="M24"/>
      <c r="N24"/>
      <c r="O24"/>
      <c r="P24"/>
    </row>
    <row r="25" spans="2:16" ht="15">
      <c r="B25" s="24" t="s">
        <v>77</v>
      </c>
      <c r="C25" s="33"/>
      <c r="D25" s="33"/>
      <c r="F25" s="33"/>
      <c r="G25" s="33"/>
      <c r="H25" s="33"/>
      <c r="I25" s="33"/>
      <c r="J25" s="33"/>
      <c r="K25" s="33"/>
      <c r="L25" s="33"/>
      <c r="M25" s="33"/>
      <c r="N25" s="33"/>
      <c r="O25" s="33"/>
      <c r="P25" s="33"/>
    </row>
    <row r="26" spans="2:16" ht="25.5">
      <c r="B26" s="26" t="s">
        <v>9</v>
      </c>
      <c r="C26" s="26" t="s">
        <v>11</v>
      </c>
      <c r="D26" s="26" t="s">
        <v>36</v>
      </c>
      <c r="E26" s="26" t="s">
        <v>60</v>
      </c>
      <c r="F26" s="27" t="s">
        <v>131</v>
      </c>
      <c r="G26" s="20" t="s">
        <v>130</v>
      </c>
    </row>
    <row r="27" spans="2:16" s="33" customFormat="1">
      <c r="B27" s="28" t="s">
        <v>47</v>
      </c>
      <c r="C27" s="28" t="s">
        <v>46</v>
      </c>
      <c r="D27" s="9" t="s">
        <v>40</v>
      </c>
      <c r="E27" s="25" t="s">
        <v>8</v>
      </c>
      <c r="F27" s="11">
        <f>'Abschluss konsolidiert'!E$14/'Abschluss konsolidiert'!E$13</f>
        <v>0.40059902017414373</v>
      </c>
      <c r="G27" s="11">
        <f>'Abschluss konsolidiert'!F$14/'Abschluss konsolidiert'!F$13</f>
        <v>0.39806183664051686</v>
      </c>
    </row>
    <row r="28" spans="2:16" s="33" customFormat="1">
      <c r="B28"/>
      <c r="C28"/>
      <c r="D28"/>
      <c r="E28" s="2"/>
      <c r="F28"/>
      <c r="G28"/>
      <c r="H28"/>
      <c r="I28"/>
      <c r="J28"/>
      <c r="K28"/>
      <c r="L28"/>
      <c r="M28"/>
      <c r="N28"/>
      <c r="O28"/>
      <c r="P28"/>
    </row>
    <row r="29" spans="2:16" s="33" customFormat="1" ht="15">
      <c r="B29" s="24" t="s">
        <v>78</v>
      </c>
      <c r="E29" s="2"/>
    </row>
    <row r="30" spans="2:16" s="33" customFormat="1" ht="25.5">
      <c r="B30" s="26" t="s">
        <v>9</v>
      </c>
      <c r="C30" s="26" t="s">
        <v>11</v>
      </c>
      <c r="D30" s="26" t="s">
        <v>36</v>
      </c>
      <c r="E30" s="26" t="s">
        <v>60</v>
      </c>
      <c r="F30" s="27" t="s">
        <v>131</v>
      </c>
      <c r="G30" s="20" t="s">
        <v>130</v>
      </c>
    </row>
    <row r="31" spans="2:16" s="33" customFormat="1">
      <c r="B31" s="28" t="s">
        <v>64</v>
      </c>
      <c r="C31" s="28" t="s">
        <v>3</v>
      </c>
      <c r="D31" s="9" t="s">
        <v>41</v>
      </c>
      <c r="E31" s="25" t="s">
        <v>8</v>
      </c>
      <c r="F31" s="11">
        <f>'Abschluss konsolidiert'!E$15/AVERAGE('Abschluss konsolidiert'!E$28:E$28)</f>
        <v>0.18381363196651049</v>
      </c>
      <c r="G31" s="11">
        <f>'Abschluss konsolidiert'!F$15/AVERAGE('Abschluss konsolidiert'!E$28:F$28)</f>
        <v>0.1701300532432741</v>
      </c>
    </row>
  </sheetData>
  <pageMargins left="0.7" right="0.7" top="0.75" bottom="0.75" header="0.3" footer="0.3"/>
  <pageSetup orientation="portrait" horizontalDpi="0" verticalDpi="0" r:id="rId1"/>
  <drawing r:id="rId2"/>
  <legacyDrawing r:id="rId3"/>
  <tableParts count="5">
    <tablePart r:id="rId4"/>
    <tablePart r:id="rId5"/>
    <tablePart r:id="rId6"/>
    <tablePart r:id="rId7"/>
    <tablePart r:id="rId8"/>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Titel und Disclaimer</vt:lpstr>
      <vt:lpstr>Piotroski F Score</vt:lpstr>
      <vt:lpstr>Abschluss konsolidiert</vt:lpstr>
      <vt:lpstr>Kennzahlen</vt:lpstr>
    </vt:vector>
  </TitlesOfParts>
  <Company>Corporate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Axel Kalthoff</dc:creator>
  <cp:lastModifiedBy>Axel</cp:lastModifiedBy>
  <cp:lastPrinted>2013-03-13T21:22:06Z</cp:lastPrinted>
  <dcterms:created xsi:type="dcterms:W3CDTF">2010-05-12T16:21:09Z</dcterms:created>
  <dcterms:modified xsi:type="dcterms:W3CDTF">2016-06-30T05:03:40Z</dcterms:modified>
</cp:coreProperties>
</file>